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5" i="5" l="1"/>
  <c r="D24" i="5" l="1"/>
  <c r="D23" i="5"/>
  <c r="D21" i="5" l="1"/>
  <c r="D20" i="5"/>
  <c r="D19" i="5"/>
  <c r="D17" i="5"/>
  <c r="D16" i="5"/>
  <c r="D15" i="5"/>
  <c r="D13" i="5"/>
  <c r="D12" i="5"/>
  <c r="D11" i="5"/>
</calcChain>
</file>

<file path=xl/sharedStrings.xml><?xml version="1.0" encoding="utf-8"?>
<sst xmlns="http://schemas.openxmlformats.org/spreadsheetml/2006/main" count="169" uniqueCount="80">
  <si>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</si>
  <si>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</si>
  <si>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</si>
  <si>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</si>
  <si>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</si>
  <si>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</si>
  <si>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</si>
  <si>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</si>
  <si>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</si>
  <si>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</si>
  <si>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</si>
  <si>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</si>
  <si>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</si>
  <si>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</si>
  <si>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</si>
  <si>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</si>
  <si>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</si>
  <si>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</si>
  <si>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</si>
  <si>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</si>
  <si>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</si>
  <si>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</si>
  <si>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</si>
  <si>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</si>
  <si>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</si>
  <si>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</si>
  <si>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</si>
  <si>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</si>
  <si>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</si>
  <si>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</si>
  <si>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</si>
  <si>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</si>
  <si>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</si>
  <si>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</si>
  <si>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</si>
  <si>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</si>
  <si>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</si>
  <si>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</si>
  <si>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</si>
  <si>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</si>
  <si>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</si>
  <si>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</si>
  <si>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</si>
  <si>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</si>
  <si>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</si>
  <si>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</si>
  <si>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</si>
  <si>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</si>
  <si>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</si>
  <si>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</si>
  <si>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</si>
  <si>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</si>
  <si>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</si>
  <si>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</si>
  <si>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</si>
  <si>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СВ ст.м. "Спортивна"</t>
  </si>
  <si>
    <t>Система відеонагляду (ст.м."Барабашово")</t>
  </si>
  <si>
    <t>Охоронна сигналізація (ст.м."Барабашово")</t>
  </si>
  <si>
    <t>Банкомат ProCash 2000xe USB метро Д.Спорта</t>
  </si>
  <si>
    <t>Банкомат ProCash 2000xe USB метро Пл.Конституції</t>
  </si>
  <si>
    <t>Банкомат ProCash 2000xe USB м.Барабашово</t>
  </si>
  <si>
    <t>19607</t>
  </si>
  <si>
    <t>22503</t>
  </si>
  <si>
    <t>22506</t>
  </si>
  <si>
    <t>26256</t>
  </si>
  <si>
    <t>26257</t>
  </si>
  <si>
    <t>26258</t>
  </si>
  <si>
    <t xml:space="preserve">  Комп ютери, телекомунікаційне та мережеве обладнання</t>
  </si>
  <si>
    <t>Банкомати та термінали</t>
  </si>
  <si>
    <t>м. Київ (склад)</t>
  </si>
  <si>
    <t>задовільний</t>
  </si>
  <si>
    <t>законсервоване</t>
  </si>
  <si>
    <t>G19N023538</t>
  </si>
  <si>
    <t>G19N024472</t>
  </si>
  <si>
    <t>G19N024929</t>
  </si>
  <si>
    <t>G19N025398</t>
  </si>
  <si>
    <t>https://www.fg.gov.ua/lot/168677</t>
  </si>
  <si>
    <t>https://www.fg.gov.ua/lot/169575</t>
  </si>
  <si>
    <t>https://www.fg.gov.ua/lot/170013</t>
  </si>
  <si>
    <t>https://www.fg.gov.ua/lot/170472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</si>
</sst>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cellStyleXfs>
  <cellXfs count="13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5" xfId="0" applyFont="1" applyBorder="1" applyAlignment="1">
      <alignment horizontal="center" vertical="center" wrapText="1"/>
    </xf>
    <xf numFmtId="0" fontId="12" fillId="0" borderId="34"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27" fillId="0" borderId="20" xfId="1" applyFont="1" applyBorder="1" applyAlignment="1">
      <alignment horizontal="center" vertical="center" wrapText="1"/>
    </xf>
    <xf numFmtId="0" fontId="11" fillId="0" borderId="37" xfId="0" applyFont="1" applyBorder="1" applyAlignment="1">
      <alignment horizontal="center" vertical="center" wrapText="1"/>
    </xf>
    <xf numFmtId="0" fontId="27" fillId="0" borderId="35" xfId="1" applyFont="1" applyBorder="1" applyAlignment="1">
      <alignment horizontal="center" vertical="center" wrapText="1"/>
    </xf>
    <xf numFmtId="0" fontId="12" fillId="0" borderId="22" xfId="1" applyFont="1" applyBorder="1" applyAlignment="1">
      <alignment horizontal="center" vertical="center" wrapText="1"/>
    </xf>
    <xf numFmtId="0" fontId="5" fillId="0" borderId="16" xfId="1" applyFont="1" applyFill="1" applyBorder="1" applyAlignment="1">
      <alignment horizontal="right" vertical="top" wrapText="1"/>
    </xf>
    <xf numFmtId="0" fontId="22" fillId="3" borderId="31" xfId="1" applyFont="1" applyFill="1" applyBorder="1" applyAlignment="1">
      <alignment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0" fillId="0" borderId="1" xfId="0" applyNumberFormat="1" applyBorder="1"/>
    <xf numFmtId="14" fontId="13" fillId="0" borderId="1" xfId="0" applyNumberFormat="1" applyFont="1" applyBorder="1"/>
    <xf numFmtId="0" fontId="13" fillId="0" borderId="22" xfId="0" applyFont="1" applyBorder="1"/>
    <xf numFmtId="0" fontId="24" fillId="0" borderId="1" xfId="6" applyBorder="1" applyAlignment="1">
      <alignment horizontal="center" vertical="center" wrapText="1"/>
    </xf>
    <xf numFmtId="0" fontId="14" fillId="0" borderId="1" xfId="0" applyNumberFormat="1" applyFont="1" applyBorder="1" applyAlignment="1">
      <alignment horizontal="center" vertical="center" wrapText="1"/>
    </xf>
    <xf numFmtId="0" fontId="14" fillId="0" borderId="1" xfId="1" applyFont="1" applyFill="1" applyBorder="1" applyAlignment="1">
      <alignment horizontal="center" vertical="center" wrapText="1"/>
    </xf>
    <xf numFmtId="164" fontId="1" fillId="0" borderId="1" xfId="5" applyFont="1" applyBorder="1"/>
    <xf numFmtId="164" fontId="0" fillId="0" borderId="1" xfId="5" applyFont="1" applyBorder="1"/>
    <xf numFmtId="166" fontId="13" fillId="0" borderId="1" xfId="5" applyNumberFormat="1" applyFont="1" applyBorder="1"/>
    <xf numFmtId="0" fontId="0" fillId="0" borderId="1" xfId="0" applyBorder="1"/>
    <xf numFmtId="0" fontId="13" fillId="0" borderId="1" xfId="0" applyFont="1" applyBorder="1"/>
    <xf numFmtId="14" fontId="13" fillId="0" borderId="5" xfId="0" applyNumberFormat="1" applyFont="1" applyBorder="1"/>
    <xf numFmtId="14" fontId="13" fillId="0" borderId="39" xfId="0" applyNumberFormat="1" applyFont="1" applyBorder="1"/>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22" fillId="3" borderId="15"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6"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165" fontId="12" fillId="0" borderId="4" xfId="0" applyNumberFormat="1" applyFont="1" applyFill="1" applyBorder="1" applyAlignment="1">
      <alignment horizontal="center"/>
    </xf>
    <xf numFmtId="165" fontId="12" fillId="0" borderId="6" xfId="0" applyNumberFormat="1" applyFont="1" applyFill="1" applyBorder="1" applyAlignment="1">
      <alignment horizontal="center"/>
    </xf>
    <xf numFmtId="165" fontId="12" fillId="0" borderId="5" xfId="0" applyNumberFormat="1" applyFont="1" applyFill="1" applyBorder="1" applyAlignment="1">
      <alignment horizontal="center"/>
    </xf>
    <xf numFmtId="0" fontId="11" fillId="0" borderId="26" xfId="1" applyFont="1" applyBorder="1" applyAlignment="1">
      <alignment horizontal="center" vertical="top" wrapText="1"/>
    </xf>
    <xf numFmtId="0" fontId="11" fillId="0" borderId="8" xfId="1" applyFont="1" applyBorder="1" applyAlignment="1">
      <alignment horizontal="center" vertical="top" wrapText="1"/>
    </xf>
    <xf numFmtId="0" fontId="11" fillId="0" borderId="27" xfId="1" applyFont="1" applyBorder="1" applyAlignment="1">
      <alignment horizontal="center" vertical="top" wrapText="1"/>
    </xf>
    <xf numFmtId="0" fontId="24" fillId="0" borderId="38" xfId="6" applyBorder="1" applyAlignment="1">
      <alignment horizontal="center"/>
    </xf>
    <xf numFmtId="0" fontId="24" fillId="0" borderId="30" xfId="6" applyBorder="1" applyAlignment="1">
      <alignment horizontal="center"/>
    </xf>
    <xf numFmtId="0" fontId="24" fillId="0" borderId="3" xfId="6" applyBorder="1" applyAlignment="1">
      <alignment horizontal="center"/>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2" fillId="0" borderId="30" xfId="0" applyFont="1" applyBorder="1" applyAlignment="1">
      <alignment horizontal="center"/>
    </xf>
    <xf numFmtId="0" fontId="12" fillId="0" borderId="3" xfId="0" applyFont="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30" xfId="0" applyFont="1" applyBorder="1" applyAlignment="1">
      <alignment horizontal="center"/>
    </xf>
    <xf numFmtId="0" fontId="13" fillId="0" borderId="3" xfId="0" applyFont="1" applyBorder="1" applyAlignment="1">
      <alignment horizontal="center"/>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3" xfId="1" applyFont="1" applyFill="1" applyBorder="1" applyAlignment="1">
      <alignment horizontal="center" vertical="center" wrapText="1"/>
    </xf>
    <xf numFmtId="0" fontId="24" fillId="0" borderId="1" xfId="6"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8" fillId="0" borderId="28"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2"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7" xfId="1" applyFont="1" applyFill="1" applyBorder="1" applyAlignment="1">
      <alignment horizontal="center" vertical="center" wrapText="1"/>
    </xf>
  </cellXfs>
  <cellStyles count="8">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575" TargetMode="External"/><Relationship Id="rId7" Type="http://schemas.openxmlformats.org/officeDocument/2006/relationships/printerSettings" Target="../printerSettings/printerSettings1.bin"/><Relationship Id="rId2" Type="http://schemas.openxmlformats.org/officeDocument/2006/relationships/hyperlink" Target="https://www.fg.gov.ua/lot/17001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lot/170472" TargetMode="External"/><Relationship Id="rId4" Type="http://schemas.openxmlformats.org/officeDocument/2006/relationships/hyperlink" Target="https://www.fg.gov.ua/lot/1686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8"/>
    </row>
    <row r="18" spans="1:6" ht="45" x14ac:dyDescent="0.25">
      <c r="A18" s="45" t="s">
        <v>51</v>
      </c>
      <c r="B18" s="27" t="s">
        <v>17</v>
      </c>
      <c r="C18" s="27"/>
      <c r="D18" s="46"/>
      <c r="E18" s="47"/>
      <c r="F18" s="27" t="s">
        <v>53</v>
      </c>
    </row>
    <row r="19" spans="1:6" x14ac:dyDescent="0.25">
      <c r="A19" s="28"/>
      <c r="B19" s="84" t="s">
        <v>18</v>
      </c>
      <c r="C19" s="84"/>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opLeftCell="A13" zoomScaleNormal="100" zoomScaleSheetLayoutView="90" workbookViewId="0">
      <selection activeCell="D26" sqref="D26"/>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1" t="s">
        <v>19</v>
      </c>
      <c r="B2" s="92"/>
      <c r="C2" s="92"/>
      <c r="D2" s="92"/>
      <c r="E2" s="92"/>
      <c r="F2" s="92"/>
      <c r="G2" s="93"/>
    </row>
    <row r="3" spans="1:9" ht="15" customHeight="1" x14ac:dyDescent="0.25">
      <c r="A3" s="94" t="s">
        <v>2</v>
      </c>
      <c r="B3" s="95"/>
      <c r="C3" s="96"/>
      <c r="D3" s="97" t="s">
        <v>48</v>
      </c>
      <c r="E3" s="89"/>
      <c r="F3" s="89"/>
      <c r="G3" s="90"/>
    </row>
    <row r="4" spans="1:9" ht="15.75" x14ac:dyDescent="0.25">
      <c r="A4" s="85" t="s">
        <v>38</v>
      </c>
      <c r="B4" s="86"/>
      <c r="C4" s="87"/>
      <c r="D4" s="97" t="s">
        <v>49</v>
      </c>
      <c r="E4" s="89"/>
      <c r="F4" s="89"/>
      <c r="G4" s="90"/>
    </row>
    <row r="5" spans="1:9" ht="15.75" x14ac:dyDescent="0.25">
      <c r="A5" s="85" t="s">
        <v>3</v>
      </c>
      <c r="B5" s="86"/>
      <c r="C5" s="87"/>
      <c r="D5" s="88">
        <v>44805</v>
      </c>
      <c r="E5" s="89"/>
      <c r="F5" s="89"/>
      <c r="G5" s="90"/>
    </row>
    <row r="6" spans="1:9" ht="15.75" customHeight="1" thickBot="1" x14ac:dyDescent="0.3">
      <c r="A6" s="98" t="s">
        <v>4</v>
      </c>
      <c r="B6" s="99"/>
      <c r="C6" s="100"/>
      <c r="D6" s="101">
        <v>75603</v>
      </c>
      <c r="E6" s="102"/>
      <c r="F6" s="102"/>
      <c r="G6" s="103"/>
    </row>
    <row r="7" spans="1:9" ht="13.5" thickBot="1" x14ac:dyDescent="0.25">
      <c r="A7" s="12"/>
      <c r="B7" s="12"/>
      <c r="C7" s="12"/>
      <c r="D7" s="12"/>
      <c r="E7" s="12"/>
      <c r="F7" s="12"/>
      <c r="G7" s="12"/>
    </row>
    <row r="8" spans="1:9" ht="14.25" customHeight="1" thickBot="1" x14ac:dyDescent="0.25">
      <c r="A8" s="104" t="s">
        <v>20</v>
      </c>
      <c r="B8" s="105"/>
      <c r="C8" s="105"/>
      <c r="D8" s="105"/>
      <c r="E8" s="105"/>
      <c r="F8" s="105"/>
      <c r="G8" s="106"/>
      <c r="H8" s="110" t="s">
        <v>22</v>
      </c>
      <c r="I8" s="111"/>
    </row>
    <row r="9" spans="1:9" ht="45" x14ac:dyDescent="0.2">
      <c r="A9" s="50" t="s">
        <v>5</v>
      </c>
      <c r="B9" s="51" t="s">
        <v>21</v>
      </c>
      <c r="C9" s="52" t="s">
        <v>6</v>
      </c>
      <c r="D9" s="53" t="s">
        <v>39</v>
      </c>
      <c r="E9" s="53" t="s">
        <v>40</v>
      </c>
      <c r="F9" s="52" t="s">
        <v>7</v>
      </c>
      <c r="G9" s="55" t="s">
        <v>41</v>
      </c>
      <c r="H9" s="54" t="s">
        <v>23</v>
      </c>
      <c r="I9" s="49" t="s">
        <v>24</v>
      </c>
    </row>
    <row r="10" spans="1:9" ht="30" x14ac:dyDescent="0.25">
      <c r="A10" s="33">
        <v>1</v>
      </c>
      <c r="B10" s="72" t="s">
        <v>72</v>
      </c>
      <c r="C10" s="63">
        <v>45064</v>
      </c>
      <c r="D10" s="69">
        <v>608778.43999999994</v>
      </c>
      <c r="E10" s="14"/>
      <c r="F10" s="14"/>
      <c r="G10" s="56" t="s">
        <v>50</v>
      </c>
      <c r="H10" s="66" t="s">
        <v>37</v>
      </c>
      <c r="I10" s="107" t="s">
        <v>76</v>
      </c>
    </row>
    <row r="11" spans="1:9" ht="30" x14ac:dyDescent="0.25">
      <c r="A11" s="33">
        <v>2</v>
      </c>
      <c r="B11" s="72" t="s">
        <v>72</v>
      </c>
      <c r="C11" s="63">
        <v>45072</v>
      </c>
      <c r="D11" s="69">
        <f>ROUND(D10*0.9,2)</f>
        <v>547900.6</v>
      </c>
      <c r="E11" s="15">
        <v>-0.1</v>
      </c>
      <c r="F11" s="14"/>
      <c r="G11" s="56" t="s">
        <v>50</v>
      </c>
      <c r="H11" s="66" t="s">
        <v>37</v>
      </c>
      <c r="I11" s="108"/>
    </row>
    <row r="12" spans="1:9" ht="30" x14ac:dyDescent="0.25">
      <c r="A12" s="33">
        <v>3</v>
      </c>
      <c r="B12" s="72" t="s">
        <v>72</v>
      </c>
      <c r="C12" s="63">
        <v>45082</v>
      </c>
      <c r="D12" s="69">
        <f>ROUND(D10*0.8,3)</f>
        <v>487022.75199999998</v>
      </c>
      <c r="E12" s="15">
        <v>-0.2</v>
      </c>
      <c r="F12" s="14"/>
      <c r="G12" s="56" t="s">
        <v>50</v>
      </c>
      <c r="H12" s="66" t="s">
        <v>37</v>
      </c>
      <c r="I12" s="108"/>
    </row>
    <row r="13" spans="1:9" ht="30" x14ac:dyDescent="0.25">
      <c r="A13" s="33">
        <v>4</v>
      </c>
      <c r="B13" s="72" t="s">
        <v>72</v>
      </c>
      <c r="C13" s="63">
        <v>45090</v>
      </c>
      <c r="D13" s="69">
        <f>ROUND(D10*0.7,2)</f>
        <v>426144.91</v>
      </c>
      <c r="E13" s="15">
        <v>-0.3</v>
      </c>
      <c r="F13" s="14"/>
      <c r="G13" s="56" t="s">
        <v>50</v>
      </c>
      <c r="H13" s="66" t="s">
        <v>37</v>
      </c>
      <c r="I13" s="109"/>
    </row>
    <row r="14" spans="1:9" ht="30" x14ac:dyDescent="0.25">
      <c r="A14" s="33">
        <v>5</v>
      </c>
      <c r="B14" s="72" t="s">
        <v>73</v>
      </c>
      <c r="C14" s="63">
        <v>45147</v>
      </c>
      <c r="D14" s="70">
        <v>383530.42</v>
      </c>
      <c r="E14" s="14"/>
      <c r="F14" s="14"/>
      <c r="G14" s="56" t="s">
        <v>50</v>
      </c>
      <c r="H14" s="66" t="s">
        <v>37</v>
      </c>
      <c r="I14" s="107" t="s">
        <v>77</v>
      </c>
    </row>
    <row r="15" spans="1:9" ht="30" x14ac:dyDescent="0.25">
      <c r="A15" s="33">
        <v>6</v>
      </c>
      <c r="B15" s="72" t="s">
        <v>73</v>
      </c>
      <c r="C15" s="63">
        <v>45155</v>
      </c>
      <c r="D15" s="69">
        <f>ROUND(D14*0.9,2)</f>
        <v>345177.38</v>
      </c>
      <c r="E15" s="15">
        <v>-0.1</v>
      </c>
      <c r="F15" s="14"/>
      <c r="G15" s="56" t="s">
        <v>50</v>
      </c>
      <c r="H15" s="66" t="s">
        <v>37</v>
      </c>
      <c r="I15" s="112"/>
    </row>
    <row r="16" spans="1:9" ht="30" x14ac:dyDescent="0.25">
      <c r="A16" s="33">
        <v>7</v>
      </c>
      <c r="B16" s="72" t="s">
        <v>73</v>
      </c>
      <c r="C16" s="63">
        <v>45163</v>
      </c>
      <c r="D16" s="69">
        <f>ROUND(D14*0.8,3)</f>
        <v>306824.33600000001</v>
      </c>
      <c r="E16" s="15">
        <v>-0.2</v>
      </c>
      <c r="F16" s="14"/>
      <c r="G16" s="56" t="s">
        <v>50</v>
      </c>
      <c r="H16" s="66" t="s">
        <v>37</v>
      </c>
      <c r="I16" s="112"/>
    </row>
    <row r="17" spans="1:9" ht="30" x14ac:dyDescent="0.25">
      <c r="A17" s="33">
        <v>8</v>
      </c>
      <c r="B17" s="72" t="s">
        <v>73</v>
      </c>
      <c r="C17" s="63">
        <v>45173</v>
      </c>
      <c r="D17" s="69">
        <f>ROUND(D14*0.7,2)</f>
        <v>268471.28999999998</v>
      </c>
      <c r="E17" s="15">
        <v>-0.3</v>
      </c>
      <c r="F17" s="14"/>
      <c r="G17" s="56" t="s">
        <v>50</v>
      </c>
      <c r="H17" s="66" t="s">
        <v>37</v>
      </c>
      <c r="I17" s="113"/>
    </row>
    <row r="18" spans="1:9" ht="30" x14ac:dyDescent="0.25">
      <c r="A18" s="33">
        <v>9</v>
      </c>
      <c r="B18" s="65" t="s">
        <v>74</v>
      </c>
      <c r="C18" s="64">
        <v>45202</v>
      </c>
      <c r="D18" s="71">
        <v>241624.15</v>
      </c>
      <c r="E18" s="14"/>
      <c r="F18" s="14"/>
      <c r="G18" s="56" t="s">
        <v>50</v>
      </c>
      <c r="H18" s="66" t="s">
        <v>37</v>
      </c>
      <c r="I18" s="107" t="s">
        <v>78</v>
      </c>
    </row>
    <row r="19" spans="1:9" ht="30" x14ac:dyDescent="0.25">
      <c r="A19" s="33">
        <v>10</v>
      </c>
      <c r="B19" s="65" t="s">
        <v>74</v>
      </c>
      <c r="C19" s="64">
        <v>45210</v>
      </c>
      <c r="D19" s="69">
        <f>ROUND(D18*0.9,2)</f>
        <v>217461.74</v>
      </c>
      <c r="E19" s="15">
        <v>-0.1</v>
      </c>
      <c r="F19" s="14"/>
      <c r="G19" s="56" t="s">
        <v>50</v>
      </c>
      <c r="H19" s="66" t="s">
        <v>37</v>
      </c>
      <c r="I19" s="112"/>
    </row>
    <row r="20" spans="1:9" ht="30" x14ac:dyDescent="0.25">
      <c r="A20" s="33">
        <v>11</v>
      </c>
      <c r="B20" s="65" t="s">
        <v>74</v>
      </c>
      <c r="C20" s="64">
        <v>45218</v>
      </c>
      <c r="D20" s="69">
        <f>ROUND(D18*0.8,2)</f>
        <v>193299.32</v>
      </c>
      <c r="E20" s="15">
        <v>-0.2</v>
      </c>
      <c r="F20" s="14"/>
      <c r="G20" s="56" t="s">
        <v>50</v>
      </c>
      <c r="H20" s="66" t="s">
        <v>37</v>
      </c>
      <c r="I20" s="112"/>
    </row>
    <row r="21" spans="1:9" ht="30" x14ac:dyDescent="0.25">
      <c r="A21" s="33">
        <v>12</v>
      </c>
      <c r="B21" s="65" t="s">
        <v>74</v>
      </c>
      <c r="C21" s="64">
        <v>45226</v>
      </c>
      <c r="D21" s="69">
        <f>ROUND(D18*0.7,2)-0.01</f>
        <v>169136.9</v>
      </c>
      <c r="E21" s="15">
        <v>-0.3</v>
      </c>
      <c r="F21" s="14"/>
      <c r="G21" s="56" t="s">
        <v>50</v>
      </c>
      <c r="H21" s="66" t="s">
        <v>37</v>
      </c>
      <c r="I21" s="113"/>
    </row>
    <row r="22" spans="1:9" ht="30" x14ac:dyDescent="0.25">
      <c r="A22" s="33">
        <v>13</v>
      </c>
      <c r="B22" s="73" t="s">
        <v>75</v>
      </c>
      <c r="C22" s="74">
        <v>45286</v>
      </c>
      <c r="D22" s="69">
        <v>152223.21</v>
      </c>
      <c r="E22" s="14"/>
      <c r="F22" s="14"/>
      <c r="G22" s="56" t="s">
        <v>50</v>
      </c>
      <c r="H22" s="66" t="s">
        <v>37</v>
      </c>
      <c r="I22" s="107" t="s">
        <v>79</v>
      </c>
    </row>
    <row r="23" spans="1:9" ht="30" x14ac:dyDescent="0.25">
      <c r="A23" s="33">
        <v>14</v>
      </c>
      <c r="B23" s="73" t="s">
        <v>75</v>
      </c>
      <c r="C23" s="64">
        <v>45294</v>
      </c>
      <c r="D23" s="69">
        <f>ROUND(D22*0.9,2)</f>
        <v>137000.89000000001</v>
      </c>
      <c r="E23" s="15">
        <v>-0.1</v>
      </c>
      <c r="F23" s="14"/>
      <c r="G23" s="56" t="s">
        <v>50</v>
      </c>
      <c r="H23" s="66" t="s">
        <v>37</v>
      </c>
      <c r="I23" s="116"/>
    </row>
    <row r="24" spans="1:9" ht="30" x14ac:dyDescent="0.25">
      <c r="A24" s="33">
        <v>15</v>
      </c>
      <c r="B24" s="73" t="s">
        <v>75</v>
      </c>
      <c r="C24" s="75">
        <v>45302</v>
      </c>
      <c r="D24" s="69">
        <f>ROUND(D22*0.8,2)</f>
        <v>121778.57</v>
      </c>
      <c r="E24" s="15">
        <v>-0.2</v>
      </c>
      <c r="F24" s="14"/>
      <c r="G24" s="56" t="s">
        <v>50</v>
      </c>
      <c r="H24" s="66" t="s">
        <v>37</v>
      </c>
      <c r="I24" s="116"/>
    </row>
    <row r="25" spans="1:9" ht="30" x14ac:dyDescent="0.25">
      <c r="A25" s="33">
        <v>16</v>
      </c>
      <c r="B25" s="73" t="s">
        <v>75</v>
      </c>
      <c r="C25" s="75">
        <v>45310</v>
      </c>
      <c r="D25" s="69">
        <f>ROUND(D22*0.7,2)</f>
        <v>106556.25</v>
      </c>
      <c r="E25" s="15">
        <v>-0.3</v>
      </c>
      <c r="F25" s="14"/>
      <c r="G25" s="56" t="s">
        <v>50</v>
      </c>
      <c r="H25" s="66" t="s">
        <v>37</v>
      </c>
      <c r="I25" s="117"/>
    </row>
    <row r="27" spans="1:9" ht="15.75" customHeight="1" x14ac:dyDescent="0.25">
      <c r="H27" s="23"/>
    </row>
    <row r="28" spans="1:9" ht="15.75" customHeight="1" x14ac:dyDescent="0.25">
      <c r="A28" s="114" t="s">
        <v>10</v>
      </c>
      <c r="B28" s="114"/>
      <c r="C28" s="114"/>
      <c r="D28" s="114"/>
      <c r="E28" s="114"/>
      <c r="F28" s="114"/>
      <c r="G28" s="114"/>
      <c r="H28" s="21"/>
    </row>
    <row r="29" spans="1:9" ht="42.75" customHeight="1" x14ac:dyDescent="0.2">
      <c r="A29" s="114"/>
      <c r="B29" s="114"/>
      <c r="C29" s="114"/>
      <c r="D29" s="114"/>
      <c r="E29" s="114"/>
      <c r="F29" s="114"/>
      <c r="G29" s="114"/>
      <c r="H29" s="22"/>
    </row>
    <row r="30" spans="1:9" ht="62.25" customHeight="1" x14ac:dyDescent="0.25">
      <c r="A30" s="115" t="s">
        <v>51</v>
      </c>
      <c r="B30" s="115"/>
      <c r="C30" s="84" t="s">
        <v>17</v>
      </c>
      <c r="D30" s="84"/>
      <c r="E30" s="84"/>
      <c r="F30" s="84"/>
      <c r="G30" s="27" t="s">
        <v>52</v>
      </c>
      <c r="H30" s="22"/>
    </row>
    <row r="31" spans="1:9" ht="15" x14ac:dyDescent="0.25">
      <c r="A31" s="28"/>
      <c r="B31" s="27"/>
      <c r="C31" s="84" t="s">
        <v>18</v>
      </c>
      <c r="D31" s="84"/>
      <c r="E31" s="84"/>
      <c r="F31" s="84"/>
      <c r="G31" s="27"/>
    </row>
  </sheetData>
  <mergeCells count="19">
    <mergeCell ref="I14:I17"/>
    <mergeCell ref="I18:I21"/>
    <mergeCell ref="A28:G29"/>
    <mergeCell ref="C30:F30"/>
    <mergeCell ref="C31:F31"/>
    <mergeCell ref="A30:B30"/>
    <mergeCell ref="I22:I25"/>
    <mergeCell ref="A6:C6"/>
    <mergeCell ref="D6:G6"/>
    <mergeCell ref="A8:G8"/>
    <mergeCell ref="I10:I13"/>
    <mergeCell ref="H8:I8"/>
    <mergeCell ref="A5:C5"/>
    <mergeCell ref="D5:G5"/>
    <mergeCell ref="A2:G2"/>
    <mergeCell ref="A3:C3"/>
    <mergeCell ref="D3:G3"/>
    <mergeCell ref="A4:C4"/>
    <mergeCell ref="D4:G4"/>
  </mergeCells>
  <conditionalFormatting sqref="A30:A31">
    <cfRule type="duplicateValues" dxfId="1" priority="1"/>
  </conditionalFormatting>
  <hyperlinks>
    <hyperlink ref="H10" r:id="rId1"/>
    <hyperlink ref="I18" r:id="rId2"/>
    <hyperlink ref="I14" r:id="rId3"/>
    <hyperlink ref="I10" r:id="rId4"/>
    <hyperlink ref="I22" r:id="rId5"/>
    <hyperlink ref="H11:H25" r:id="rId6" display="https://www.fg.gov.ua/aktivi-bankiv/prodazh-aktiviv"/>
  </hyperlinks>
  <pageMargins left="0.70866141732283472" right="0.70866141732283472" top="0.74803149606299213" bottom="0.74803149606299213" header="0.31496062992125984" footer="0.31496062992125984"/>
  <pageSetup paperSize="9" scale="56"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85" zoomScaleNormal="85" zoomScaleSheetLayoutView="85" workbookViewId="0">
      <pane ySplit="6" topLeftCell="A7" activePane="bottomLeft" state="frozen"/>
      <selection pane="bottomLeft" activeCell="N6" sqref="N6:N11"/>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7"/>
      <c r="C1" s="57"/>
      <c r="D1" s="57"/>
      <c r="E1" s="39"/>
      <c r="F1" s="40"/>
      <c r="G1" s="41"/>
      <c r="H1" s="42"/>
      <c r="I1" s="43"/>
      <c r="J1" s="43"/>
      <c r="K1" s="43"/>
      <c r="L1" s="43"/>
      <c r="M1" s="44"/>
    </row>
    <row r="2" spans="1:14" s="1" customFormat="1" ht="31.5" customHeight="1" thickBot="1" x14ac:dyDescent="0.3">
      <c r="A2" s="131" t="s">
        <v>36</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54</v>
      </c>
      <c r="K3" s="136"/>
      <c r="L3" s="136"/>
      <c r="M3" s="137"/>
    </row>
    <row r="4" spans="1:14" s="29" customFormat="1" ht="15.75" customHeight="1" thickBot="1" x14ac:dyDescent="0.3">
      <c r="A4" s="76" t="s">
        <v>15</v>
      </c>
      <c r="B4" s="77"/>
      <c r="C4" s="77"/>
      <c r="D4" s="77"/>
      <c r="E4" s="77"/>
      <c r="F4" s="77"/>
      <c r="G4" s="77"/>
      <c r="H4" s="77"/>
      <c r="I4" s="77"/>
      <c r="J4" s="77"/>
      <c r="K4" s="79" t="s">
        <v>28</v>
      </c>
      <c r="L4" s="79" t="s">
        <v>29</v>
      </c>
      <c r="M4" s="120" t="s">
        <v>30</v>
      </c>
      <c r="N4" s="118" t="s">
        <v>31</v>
      </c>
    </row>
    <row r="5" spans="1:14" s="30" customFormat="1" ht="68.25" customHeight="1" x14ac:dyDescent="0.25">
      <c r="A5" s="31" t="s">
        <v>0</v>
      </c>
      <c r="B5" s="58" t="s">
        <v>42</v>
      </c>
      <c r="C5" s="58" t="s">
        <v>44</v>
      </c>
      <c r="D5" s="58" t="s">
        <v>43</v>
      </c>
      <c r="E5" s="36" t="s">
        <v>34</v>
      </c>
      <c r="F5" s="36" t="s">
        <v>33</v>
      </c>
      <c r="G5" s="35" t="s">
        <v>1</v>
      </c>
      <c r="H5" s="35" t="s">
        <v>12</v>
      </c>
      <c r="I5" s="35" t="s">
        <v>14</v>
      </c>
      <c r="J5" s="35" t="s">
        <v>13</v>
      </c>
      <c r="K5" s="119"/>
      <c r="L5" s="119"/>
      <c r="M5" s="121"/>
      <c r="N5" s="118"/>
    </row>
    <row r="6" spans="1:14" s="3" customFormat="1" ht="27" customHeight="1" x14ac:dyDescent="0.25">
      <c r="A6" s="37">
        <v>1</v>
      </c>
      <c r="B6" s="59" t="s">
        <v>61</v>
      </c>
      <c r="C6" s="59">
        <v>104</v>
      </c>
      <c r="D6" s="32">
        <v>1</v>
      </c>
      <c r="E6" s="62" t="s">
        <v>55</v>
      </c>
      <c r="F6" s="60" t="s">
        <v>67</v>
      </c>
      <c r="G6" s="32" t="s">
        <v>47</v>
      </c>
      <c r="H6" s="32">
        <v>2010</v>
      </c>
      <c r="I6" s="61" t="s">
        <v>45</v>
      </c>
      <c r="J6" s="67" t="s">
        <v>69</v>
      </c>
      <c r="K6" s="68" t="s">
        <v>46</v>
      </c>
      <c r="L6" s="68" t="s">
        <v>70</v>
      </c>
      <c r="M6" s="68" t="s">
        <v>71</v>
      </c>
      <c r="N6" s="122" t="s">
        <v>32</v>
      </c>
    </row>
    <row r="7" spans="1:14" s="3" customFormat="1" ht="27" customHeight="1" x14ac:dyDescent="0.25">
      <c r="A7" s="37">
        <v>2</v>
      </c>
      <c r="B7" s="59" t="s">
        <v>62</v>
      </c>
      <c r="C7" s="59">
        <v>104</v>
      </c>
      <c r="D7" s="32">
        <v>1</v>
      </c>
      <c r="E7" s="62" t="s">
        <v>56</v>
      </c>
      <c r="F7" s="60" t="s">
        <v>67</v>
      </c>
      <c r="G7" s="32" t="s">
        <v>47</v>
      </c>
      <c r="H7" s="32">
        <v>2011</v>
      </c>
      <c r="I7" s="61" t="s">
        <v>45</v>
      </c>
      <c r="J7" s="67" t="s">
        <v>69</v>
      </c>
      <c r="K7" s="68" t="s">
        <v>46</v>
      </c>
      <c r="L7" s="68" t="s">
        <v>70</v>
      </c>
      <c r="M7" s="68" t="s">
        <v>71</v>
      </c>
      <c r="N7" s="122"/>
    </row>
    <row r="8" spans="1:14" s="3" customFormat="1" ht="27" customHeight="1" x14ac:dyDescent="0.25">
      <c r="A8" s="37">
        <v>3</v>
      </c>
      <c r="B8" s="59" t="s">
        <v>63</v>
      </c>
      <c r="C8" s="59">
        <v>104</v>
      </c>
      <c r="D8" s="32">
        <v>1</v>
      </c>
      <c r="E8" s="62" t="s">
        <v>57</v>
      </c>
      <c r="F8" s="60" t="s">
        <v>67</v>
      </c>
      <c r="G8" s="32" t="s">
        <v>47</v>
      </c>
      <c r="H8" s="32">
        <v>2011</v>
      </c>
      <c r="I8" s="61" t="s">
        <v>45</v>
      </c>
      <c r="J8" s="67" t="s">
        <v>69</v>
      </c>
      <c r="K8" s="68" t="s">
        <v>46</v>
      </c>
      <c r="L8" s="68" t="s">
        <v>70</v>
      </c>
      <c r="M8" s="68" t="s">
        <v>71</v>
      </c>
      <c r="N8" s="122"/>
    </row>
    <row r="9" spans="1:14" s="3" customFormat="1" ht="27" customHeight="1" x14ac:dyDescent="0.25">
      <c r="A9" s="37">
        <v>4</v>
      </c>
      <c r="B9" s="59" t="s">
        <v>64</v>
      </c>
      <c r="C9" s="59">
        <v>106</v>
      </c>
      <c r="D9" s="32">
        <v>1</v>
      </c>
      <c r="E9" s="62" t="s">
        <v>58</v>
      </c>
      <c r="F9" s="60" t="s">
        <v>68</v>
      </c>
      <c r="G9" s="32" t="s">
        <v>47</v>
      </c>
      <c r="H9" s="32">
        <v>2018</v>
      </c>
      <c r="I9" s="61" t="s">
        <v>45</v>
      </c>
      <c r="J9" s="67" t="s">
        <v>69</v>
      </c>
      <c r="K9" s="68" t="s">
        <v>46</v>
      </c>
      <c r="L9" s="68" t="s">
        <v>70</v>
      </c>
      <c r="M9" s="68" t="s">
        <v>71</v>
      </c>
      <c r="N9" s="122"/>
    </row>
    <row r="10" spans="1:14" ht="27" customHeight="1" x14ac:dyDescent="0.25">
      <c r="A10" s="37">
        <v>5</v>
      </c>
      <c r="B10" s="59" t="s">
        <v>65</v>
      </c>
      <c r="C10" s="59">
        <v>106</v>
      </c>
      <c r="D10" s="32">
        <v>1</v>
      </c>
      <c r="E10" s="62" t="s">
        <v>59</v>
      </c>
      <c r="F10" s="60" t="s">
        <v>68</v>
      </c>
      <c r="G10" s="32" t="s">
        <v>47</v>
      </c>
      <c r="H10" s="32">
        <v>2018</v>
      </c>
      <c r="I10" s="61" t="s">
        <v>45</v>
      </c>
      <c r="J10" s="67" t="s">
        <v>69</v>
      </c>
      <c r="K10" s="68" t="s">
        <v>46</v>
      </c>
      <c r="L10" s="68" t="s">
        <v>70</v>
      </c>
      <c r="M10" s="68" t="s">
        <v>71</v>
      </c>
      <c r="N10" s="122"/>
    </row>
    <row r="11" spans="1:14" ht="27" customHeight="1" thickBot="1" x14ac:dyDescent="0.3">
      <c r="A11" s="37">
        <v>6</v>
      </c>
      <c r="B11" s="59" t="s">
        <v>66</v>
      </c>
      <c r="C11" s="59">
        <v>106</v>
      </c>
      <c r="D11" s="32">
        <v>1</v>
      </c>
      <c r="E11" s="62" t="s">
        <v>60</v>
      </c>
      <c r="F11" s="60" t="s">
        <v>68</v>
      </c>
      <c r="G11" s="32" t="s">
        <v>47</v>
      </c>
      <c r="H11" s="32">
        <v>2018</v>
      </c>
      <c r="I11" s="61" t="s">
        <v>45</v>
      </c>
      <c r="J11" s="67" t="s">
        <v>69</v>
      </c>
      <c r="K11" s="68" t="s">
        <v>46</v>
      </c>
      <c r="L11" s="68" t="s">
        <v>70</v>
      </c>
      <c r="M11" s="68" t="s">
        <v>71</v>
      </c>
      <c r="N11" s="122"/>
    </row>
    <row r="12" spans="1:14" s="26" customFormat="1" ht="12.75" customHeight="1" thickBot="1" x14ac:dyDescent="0.3">
      <c r="A12" s="123" t="s">
        <v>8</v>
      </c>
      <c r="B12" s="124"/>
      <c r="C12" s="124"/>
      <c r="D12" s="124"/>
      <c r="E12" s="124"/>
      <c r="F12" s="124"/>
      <c r="G12" s="125"/>
      <c r="H12" s="24"/>
      <c r="I12" s="25" t="s">
        <v>9</v>
      </c>
      <c r="J12" s="25" t="s">
        <v>9</v>
      </c>
      <c r="K12" s="25" t="s">
        <v>9</v>
      </c>
      <c r="L12" s="25" t="s">
        <v>9</v>
      </c>
      <c r="M12" s="25" t="s">
        <v>9</v>
      </c>
      <c r="N12" s="34" t="s">
        <v>9</v>
      </c>
    </row>
    <row r="13" spans="1:14" ht="12.75" customHeight="1" x14ac:dyDescent="0.25">
      <c r="F13" s="6"/>
      <c r="G13" s="16"/>
      <c r="H13" s="18"/>
      <c r="I13" s="7"/>
      <c r="J13" s="7"/>
      <c r="K13" s="19"/>
      <c r="L13" s="20"/>
      <c r="M13" s="8"/>
    </row>
    <row r="14" spans="1:14" ht="53.25" customHeight="1" x14ac:dyDescent="0.25">
      <c r="A14" s="80" t="s">
        <v>35</v>
      </c>
      <c r="B14" s="80"/>
      <c r="C14" s="80"/>
      <c r="D14" s="80"/>
      <c r="E14" s="80"/>
      <c r="F14" s="80"/>
      <c r="G14" s="80"/>
      <c r="H14" s="80"/>
      <c r="I14" s="80"/>
      <c r="J14" s="80"/>
      <c r="K14" s="80"/>
      <c r="L14" s="80"/>
      <c r="M14" s="80"/>
    </row>
    <row r="15" spans="1:14" ht="36" customHeight="1" x14ac:dyDescent="0.25">
      <c r="A15" s="126" t="s">
        <v>25</v>
      </c>
      <c r="B15" s="126"/>
      <c r="C15" s="126"/>
      <c r="D15" s="126"/>
      <c r="E15" s="126"/>
      <c r="F15" s="126"/>
      <c r="G15" s="126"/>
      <c r="H15" s="126"/>
      <c r="I15" s="126"/>
      <c r="J15" s="126"/>
      <c r="K15" s="126"/>
      <c r="L15" s="126"/>
      <c r="M15" s="126"/>
    </row>
    <row r="16" spans="1:14" ht="74.25" customHeight="1" x14ac:dyDescent="0.25">
      <c r="A16" s="127" t="s">
        <v>26</v>
      </c>
      <c r="B16" s="128"/>
      <c r="C16" s="128"/>
      <c r="D16" s="128"/>
      <c r="E16" s="128"/>
      <c r="F16" s="128"/>
      <c r="G16" s="128"/>
      <c r="H16" s="128"/>
      <c r="I16" s="128"/>
      <c r="J16" s="128"/>
      <c r="K16" s="128"/>
      <c r="L16" s="128"/>
      <c r="M16" s="128"/>
    </row>
    <row r="17" spans="1:13" ht="61.5" customHeight="1" x14ac:dyDescent="0.25">
      <c r="A17" s="129" t="s">
        <v>10</v>
      </c>
      <c r="B17" s="130"/>
      <c r="C17" s="130"/>
      <c r="D17" s="130"/>
      <c r="E17" s="130"/>
      <c r="F17" s="130"/>
      <c r="G17" s="130"/>
      <c r="H17" s="130"/>
      <c r="I17" s="130"/>
      <c r="J17" s="130"/>
      <c r="K17" s="130"/>
      <c r="L17" s="130"/>
      <c r="M17" s="130"/>
    </row>
    <row r="18" spans="1:13" ht="106.5" customHeight="1" x14ac:dyDescent="0.25">
      <c r="A18" s="126" t="s">
        <v>27</v>
      </c>
      <c r="B18" s="126"/>
      <c r="C18" s="126"/>
      <c r="D18" s="126"/>
      <c r="E18" s="126"/>
      <c r="F18" s="126"/>
      <c r="G18" s="126"/>
      <c r="H18" s="126"/>
      <c r="I18" s="126"/>
      <c r="J18" s="126"/>
      <c r="K18" s="126"/>
      <c r="L18" s="126"/>
      <c r="M18" s="126"/>
    </row>
    <row r="22" spans="1:13" ht="78" customHeight="1" x14ac:dyDescent="0.25">
      <c r="A22" s="78" t="s">
        <v>51</v>
      </c>
      <c r="B22" s="78"/>
      <c r="C22" s="78"/>
      <c r="D22" s="78"/>
      <c r="E22" s="78"/>
      <c r="F22" s="78"/>
      <c r="G22" s="27" t="s">
        <v>17</v>
      </c>
      <c r="I22" s="27" t="s">
        <v>52</v>
      </c>
    </row>
  </sheetData>
  <mergeCells count="16">
    <mergeCell ref="A2:M2"/>
    <mergeCell ref="A3:I3"/>
    <mergeCell ref="J3:M3"/>
    <mergeCell ref="A4:J4"/>
    <mergeCell ref="K4:K5"/>
    <mergeCell ref="N4:N5"/>
    <mergeCell ref="L4:L5"/>
    <mergeCell ref="M4:M5"/>
    <mergeCell ref="N6:N11"/>
    <mergeCell ref="A22:F22"/>
    <mergeCell ref="A12:G12"/>
    <mergeCell ref="A14:M14"/>
    <mergeCell ref="A15:M15"/>
    <mergeCell ref="A16:M16"/>
    <mergeCell ref="A17:M17"/>
    <mergeCell ref="A18:M18"/>
  </mergeCells>
  <conditionalFormatting sqref="A22:D22">
    <cfRule type="duplicateValues" dxfId="0" priority="2"/>
  </conditionalFormatting>
  <hyperlinks>
    <hyperlink ref="A1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2024-01-24T08:22:56Z</dcterms:modified>
</cp:coreProperties>
</file>