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2021\06.2021\15. Родовід_монеты_золото_МКУА_68-060921_23.06.21+\МКУА 68-090621\ВПА+ППА_Пропозиця 50\Паспорт Золото 2 лота\"/>
    </mc:Choice>
  </mc:AlternateContent>
  <bookViews>
    <workbookView xWindow="21510" yWindow="600" windowWidth="18870" windowHeight="10455"/>
  </bookViews>
  <sheets>
    <sheet name="Публічний паспорт активу_монети" sheetId="5" r:id="rId1"/>
    <sheet name="Фото" sheetId="4" r:id="rId2"/>
    <sheet name="Журнал торгів" sheetId="6" r:id="rId3"/>
  </sheets>
  <externalReferences>
    <externalReference r:id="rId4"/>
    <externalReference r:id="rId5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0" hidden="1">'Публічний паспорт активу_монети'!$A$6:$P$33</definedName>
    <definedName name="ListKrit2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>'[1]Довід кодів типів та груп актив'!#REF!</definedName>
    <definedName name="ГрупиАктиву">'[1]Довід кодів типів та груп актив'!#REF!</definedName>
    <definedName name="Д_заборг">#REF!</definedName>
    <definedName name="земля">'[1]Довід кодів типів та груп актив'!#REF!</definedName>
    <definedName name="Зона">#REF!</definedName>
    <definedName name="І_Монети">#REF!</definedName>
    <definedName name="Інш">'[1]Довід кодів типів та груп актив'!#REF!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ред">#REF!</definedName>
    <definedName name="Кредити">'[1]Довід кодів типів та груп актив'!#REF!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омер">#REF!</definedName>
    <definedName name="обл">#REF!</definedName>
    <definedName name="_xlnm.Print_Area" localSheetId="0">'Публічний паспорт активу_монети'!$A:$P</definedName>
    <definedName name="ОЗ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Нерухомості">#REF!</definedName>
    <definedName name="транспорт">'[1]Довід кодів типів та груп актив'!#REF!</definedName>
    <definedName name="Ц_папери">#REF!</definedName>
    <definedName name="Ю_Монети">#REF!</definedName>
  </definedNames>
  <calcPr calcId="152511" fullPrecision="0"/>
</workbook>
</file>

<file path=xl/calcChain.xml><?xml version="1.0" encoding="utf-8"?>
<calcChain xmlns="http://schemas.openxmlformats.org/spreadsheetml/2006/main">
  <c r="D12" i="6" l="1"/>
  <c r="D11" i="6"/>
  <c r="K33" i="5"/>
  <c r="M33" i="5"/>
  <c r="O33" i="5"/>
  <c r="D6" i="6" s="1"/>
  <c r="N33" i="5"/>
</calcChain>
</file>

<file path=xl/sharedStrings.xml><?xml version="1.0" encoding="utf-8"?>
<sst xmlns="http://schemas.openxmlformats.org/spreadsheetml/2006/main" count="239" uniqueCount="105">
  <si>
    <t>Держава</t>
  </si>
  <si>
    <t>Правитель</t>
  </si>
  <si>
    <t>Вік (рік) випуску</t>
  </si>
  <si>
    <t>Матеріал виготовлення</t>
  </si>
  <si>
    <t>Збереження</t>
  </si>
  <si>
    <t>Росія</t>
  </si>
  <si>
    <t>5 доларів</t>
  </si>
  <si>
    <t>10 доларів</t>
  </si>
  <si>
    <t>10 рублів</t>
  </si>
  <si>
    <t>Польша</t>
  </si>
  <si>
    <t>50 рублей</t>
  </si>
  <si>
    <t>Опис активу</t>
  </si>
  <si>
    <t>Інформація за висновками мистецтвознавців</t>
  </si>
  <si>
    <t>№ з/п</t>
  </si>
  <si>
    <t>Інв. Номер</t>
  </si>
  <si>
    <t>Найменування активу</t>
  </si>
  <si>
    <t xml:space="preserve">Первісна вартість, грн. </t>
  </si>
  <si>
    <t>Оціночна вартість, грн. без ПДВ</t>
  </si>
  <si>
    <t>Оригінал (о), копія (к), Імітація (і)</t>
  </si>
  <si>
    <t>о</t>
  </si>
  <si>
    <t>Відмінне</t>
  </si>
  <si>
    <t>Добре</t>
  </si>
  <si>
    <t>-</t>
  </si>
  <si>
    <t>Балерина</t>
  </si>
  <si>
    <t>3682/20</t>
  </si>
  <si>
    <t xml:space="preserve">золото 999° </t>
  </si>
  <si>
    <t>3682/22</t>
  </si>
  <si>
    <t>50 карбованців</t>
  </si>
  <si>
    <t>Рись</t>
  </si>
  <si>
    <t>200 рублей</t>
  </si>
  <si>
    <t>Голова рисі</t>
  </si>
  <si>
    <t>4469/2</t>
  </si>
  <si>
    <t>Герб/будівля штаб-квартири ООН</t>
  </si>
  <si>
    <t>Золото 999°</t>
  </si>
  <si>
    <t>3711/3</t>
  </si>
  <si>
    <t>Портрет королеви/кленовий лист</t>
  </si>
  <si>
    <t>Єлизавета (1952-….)</t>
  </si>
  <si>
    <t>Канада</t>
  </si>
  <si>
    <t>золото 999°</t>
  </si>
  <si>
    <t>3835/2</t>
  </si>
  <si>
    <t>50 доларів</t>
  </si>
  <si>
    <t>Голова Елізавети ІІ/кленовий лист</t>
  </si>
  <si>
    <t>Голова Свободи/ герб</t>
  </si>
  <si>
    <t>США</t>
  </si>
  <si>
    <t>4343/1</t>
  </si>
  <si>
    <t>500 шилінгів</t>
  </si>
  <si>
    <t>Орган/музичні інструменти</t>
  </si>
  <si>
    <t>Австрія</t>
  </si>
  <si>
    <t>2000 шилінгів</t>
  </si>
  <si>
    <t>Віденська філармонія</t>
  </si>
  <si>
    <t xml:space="preserve">Золото 999°
</t>
  </si>
  <si>
    <t>Портрет королеви/Кленовий лист</t>
  </si>
  <si>
    <t>15 доларів</t>
  </si>
  <si>
    <t>Голова королеви/кенгуру</t>
  </si>
  <si>
    <t>Австралія</t>
  </si>
  <si>
    <t>100 доларів</t>
  </si>
  <si>
    <t>Портрет королеви/кенгуру</t>
  </si>
  <si>
    <t>100 екю</t>
  </si>
  <si>
    <t>Марія Терезія</t>
  </si>
  <si>
    <t>Балдуїн І (1951-1993)</t>
  </si>
  <si>
    <t>Бельгія</t>
  </si>
  <si>
    <t>50 екю</t>
  </si>
  <si>
    <t>Карл V на троні</t>
  </si>
  <si>
    <t>250 доларів</t>
  </si>
  <si>
    <t>Портрет королеви/Амерігго Веспуччі</t>
  </si>
  <si>
    <t>Острови Кука</t>
  </si>
  <si>
    <t>500 злотих</t>
  </si>
  <si>
    <t>Герб/Орел</t>
  </si>
  <si>
    <t>200 доларів</t>
  </si>
  <si>
    <t>10 екю</t>
  </si>
  <si>
    <t>Карл V</t>
  </si>
  <si>
    <t>25 екю</t>
  </si>
  <si>
    <t>Діоклетіан</t>
  </si>
  <si>
    <t>Фото активу (майна):</t>
  </si>
  <si>
    <t xml:space="preserve"> ПУБЛІЧНИЙ ПАСПОРТ АКТИВУ
Предмети нумізматики, фалеристики та інші предмети колекціонування 
АТ "РОДОВІД БАНК"</t>
  </si>
  <si>
    <t>1. Характеристика майна</t>
  </si>
  <si>
    <t>2. Графічні матеріали</t>
  </si>
  <si>
    <t>2.1. Фотофіксація</t>
  </si>
  <si>
    <t>добре</t>
  </si>
  <si>
    <t>Всього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</si>
  <si>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</si>
  <si>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</si>
  <si>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</si>
  <si>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</si>
  <si>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</si>
  <si>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</si>
  <si>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</si>
  <si>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</si>
  <si>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</si>
  <si>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</si>
  <si>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</si>
  <si>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</si>
  <si>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r>
      <t>золото 999</t>
    </r>
    <r>
      <rPr>
        <sz val="11"/>
        <color theme="1"/>
        <rFont val="Calibri"/>
        <family val="2"/>
        <charset val="204"/>
        <scheme val="minor"/>
      </rPr>
      <t>°</t>
    </r>
  </si>
  <si>
    <r>
      <t>Золото 999</t>
    </r>
    <r>
      <rPr>
        <sz val="11"/>
        <color rgb="FF000000"/>
        <rFont val="Calibri"/>
        <family val="2"/>
        <charset val="204"/>
        <scheme val="minor"/>
      </rPr>
      <t>°</t>
    </r>
  </si>
  <si>
    <t>3711/1</t>
  </si>
  <si>
    <t>3711/2</t>
  </si>
  <si>
    <t>Срібло 999°</t>
  </si>
  <si>
    <t>платина 999°</t>
  </si>
  <si>
    <t>торги не відбулись</t>
  </si>
  <si>
    <t>Фото!A1</t>
  </si>
  <si>
    <t>лот G32N019376 торги не відбулись</t>
  </si>
  <si>
    <t>Вага (для дорогоцінних металів), гр*</t>
  </si>
  <si>
    <t>*Вага надається інформаційно згідно Звіту про оцінку</t>
  </si>
  <si>
    <t xml:space="preserve">Балансова вартість на 01.06.21, грн. </t>
  </si>
  <si>
    <t>Кількість, штук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</si>
</sst>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</numFmts>
  <fonts count="41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</font>
    <font>
      <b/>
      <sz val="9"/>
      <color indexed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b/>
      <sz val="18"/>
      <color rgb="FF000000"/>
      <name val="Times New Roman"/>
      <family val="1"/>
      <charset val="204"/>
    </font>
    <font>
      <u/>
      <sz val="8.8000000000000007"/>
      <color theme="10"/>
      <name val="Calibri"/>
      <family val="2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7030A0"/>
      </right>
      <top/>
      <bottom style="thin">
        <color rgb="FF7030A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47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5">
      <alignment vertical="distributed"/>
      <protection locked="0"/>
    </xf>
    <xf numFmtId="4" fontId="8" fillId="2" borderId="5">
      <alignment horizontal="right" vertical="center"/>
      <protection locked="0"/>
    </xf>
    <xf numFmtId="4" fontId="8" fillId="2" borderId="5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7" fillId="0" borderId="0"/>
    <xf numFmtId="166" fontId="27" fillId="0" borderId="0"/>
    <xf numFmtId="0" fontId="9" fillId="0" borderId="0"/>
    <xf numFmtId="165" fontId="9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</cellStyleXfs>
  <cellXfs count="80">
    <xf numFmtId="0" fontId="0" fillId="0" borderId="0" xfId="0"/>
    <xf numFmtId="0" fontId="0" fillId="0" borderId="0" xfId="0"/>
    <xf numFmtId="0" fontId="24" fillId="0" borderId="0" xfId="0" applyFont="1" applyFill="1" applyAlignment="1">
      <alignment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  <xf numFmtId="166" fontId="29" fillId="4" borderId="1" xfId="43" applyFont="1" applyFill="1" applyBorder="1" applyAlignment="1">
      <alignment horizontal="center" vertical="center" wrapText="1"/>
    </xf>
    <xf numFmtId="0" fontId="24" fillId="5" borderId="0" xfId="0" applyFont="1" applyFill="1" applyAlignment="1">
      <alignment horizontal="center" vertical="center" wrapText="1"/>
    </xf>
    <xf numFmtId="0" fontId="20" fillId="0" borderId="0" xfId="0" applyFont="1" applyFill="1" applyAlignment="1">
      <alignment vertical="center" wrapText="1"/>
    </xf>
    <xf numFmtId="0" fontId="31" fillId="0" borderId="0" xfId="0" applyFont="1" applyFill="1" applyAlignment="1">
      <alignment vertical="center" wrapText="1"/>
    </xf>
    <xf numFmtId="0" fontId="32" fillId="0" borderId="0" xfId="0" applyFont="1" applyFill="1" applyAlignment="1">
      <alignment vertical="center" wrapText="1"/>
    </xf>
    <xf numFmtId="0" fontId="31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33" fillId="0" borderId="1" xfId="44" applyFont="1" applyBorder="1" applyAlignment="1">
      <alignment horizontal="center" vertical="center"/>
    </xf>
    <xf numFmtId="0" fontId="33" fillId="0" borderId="1" xfId="44" applyFont="1" applyBorder="1" applyAlignment="1">
      <alignment horizontal="center" vertical="center" wrapText="1"/>
    </xf>
    <xf numFmtId="0" fontId="33" fillId="0" borderId="1" xfId="44" applyFont="1" applyBorder="1" applyAlignment="1">
      <alignment vertical="center"/>
    </xf>
    <xf numFmtId="14" fontId="33" fillId="0" borderId="1" xfId="44" applyNumberFormat="1" applyFont="1" applyBorder="1" applyAlignment="1">
      <alignment vertical="center" wrapText="1"/>
    </xf>
    <xf numFmtId="165" fontId="33" fillId="0" borderId="1" xfId="45" applyNumberFormat="1" applyFont="1" applyBorder="1" applyAlignment="1">
      <alignment vertical="center"/>
    </xf>
    <xf numFmtId="0" fontId="33" fillId="0" borderId="1" xfId="44" applyFont="1" applyBorder="1" applyAlignment="1">
      <alignment vertical="center" wrapText="1"/>
    </xf>
    <xf numFmtId="14" fontId="33" fillId="0" borderId="1" xfId="44" applyNumberFormat="1" applyFont="1" applyBorder="1" applyAlignment="1">
      <alignment vertical="center"/>
    </xf>
    <xf numFmtId="168" fontId="33" fillId="0" borderId="1" xfId="45" applyNumberFormat="1" applyFont="1" applyBorder="1" applyAlignment="1">
      <alignment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34" fillId="0" borderId="1" xfId="0" applyFont="1" applyFill="1" applyBorder="1" applyAlignment="1">
      <alignment horizontal="center" vertical="center" wrapText="1"/>
    </xf>
    <xf numFmtId="0" fontId="34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vertical="center" wrapText="1"/>
    </xf>
    <xf numFmtId="0" fontId="30" fillId="0" borderId="1" xfId="0" applyFont="1" applyFill="1" applyBorder="1" applyAlignment="1">
      <alignment wrapText="1"/>
    </xf>
    <xf numFmtId="1" fontId="9" fillId="0" borderId="4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right"/>
    </xf>
    <xf numFmtId="0" fontId="0" fillId="0" borderId="3" xfId="0" applyNumberFormat="1" applyFill="1" applyBorder="1" applyAlignment="1">
      <alignment horizontal="center" vertical="center" wrapText="1"/>
    </xf>
    <xf numFmtId="0" fontId="30" fillId="0" borderId="1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horizontal="right"/>
    </xf>
    <xf numFmtId="0" fontId="0" fillId="0" borderId="1" xfId="0" applyFont="1" applyFill="1" applyBorder="1"/>
    <xf numFmtId="0" fontId="36" fillId="0" borderId="0" xfId="0" applyFont="1" applyAlignment="1">
      <alignment vertical="center" wrapText="1"/>
    </xf>
    <xf numFmtId="165" fontId="33" fillId="0" borderId="1" xfId="45" applyNumberFormat="1" applyFont="1" applyBorder="1" applyAlignment="1">
      <alignment horizontal="center" vertical="center"/>
    </xf>
    <xf numFmtId="168" fontId="33" fillId="0" borderId="1" xfId="45" applyNumberFormat="1" applyFont="1" applyBorder="1" applyAlignment="1">
      <alignment horizontal="center" vertical="center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4" fontId="31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 applyProtection="1">
      <alignment horizontal="right" vertical="center" wrapText="1"/>
    </xf>
    <xf numFmtId="4" fontId="39" fillId="0" borderId="1" xfId="0" applyNumberFormat="1" applyFont="1" applyFill="1" applyBorder="1" applyAlignment="1">
      <alignment wrapText="1"/>
    </xf>
    <xf numFmtId="4" fontId="31" fillId="0" borderId="10" xfId="0" applyNumberFormat="1" applyFont="1" applyFill="1" applyBorder="1" applyAlignment="1">
      <alignment horizontal="right" vertical="center" wrapText="1"/>
    </xf>
    <xf numFmtId="0" fontId="31" fillId="0" borderId="0" xfId="0" applyFont="1" applyFill="1" applyAlignment="1">
      <alignment vertical="center"/>
    </xf>
    <xf numFmtId="4" fontId="40" fillId="0" borderId="0" xfId="0" applyNumberFormat="1" applyFont="1" applyBorder="1" applyAlignment="1">
      <alignment horizontal="center" wrapText="1"/>
    </xf>
    <xf numFmtId="0" fontId="1" fillId="0" borderId="0" xfId="0" applyFont="1" applyFill="1" applyBorder="1" applyAlignment="1">
      <alignment wrapText="1"/>
    </xf>
    <xf numFmtId="0" fontId="40" fillId="0" borderId="0" xfId="0" applyFont="1" applyBorder="1" applyAlignment="1">
      <alignment horizontal="center" wrapText="1"/>
    </xf>
    <xf numFmtId="4" fontId="1" fillId="0" borderId="0" xfId="0" applyNumberFormat="1" applyFont="1" applyFill="1" applyBorder="1" applyAlignment="1">
      <alignment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166" fontId="28" fillId="0" borderId="0" xfId="42" applyFont="1" applyFill="1" applyBorder="1" applyAlignment="1">
      <alignment horizontal="center" vertical="center" wrapText="1"/>
    </xf>
    <xf numFmtId="0" fontId="22" fillId="3" borderId="11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6" fillId="5" borderId="1" xfId="0" applyFont="1" applyFill="1" applyBorder="1" applyAlignment="1">
      <alignment horizontal="center" vertical="center"/>
    </xf>
    <xf numFmtId="0" fontId="36" fillId="0" borderId="0" xfId="0" applyFont="1" applyAlignment="1">
      <alignment horizontal="left" vertical="center" wrapText="1"/>
    </xf>
    <xf numFmtId="0" fontId="36" fillId="0" borderId="0" xfId="0" applyFont="1" applyAlignment="1">
      <alignment horizontal="center" vertical="center" wrapText="1"/>
    </xf>
    <xf numFmtId="4" fontId="38" fillId="0" borderId="3" xfId="46" applyNumberFormat="1" applyFont="1" applyFill="1" applyBorder="1" applyAlignment="1" applyProtection="1">
      <alignment horizontal="center" vertical="center" wrapText="1"/>
    </xf>
    <xf numFmtId="4" fontId="38" fillId="0" borderId="7" xfId="46" applyNumberFormat="1" applyFont="1" applyFill="1" applyBorder="1" applyAlignment="1" applyProtection="1">
      <alignment horizontal="center" vertical="center" wrapText="1"/>
    </xf>
    <xf numFmtId="4" fontId="38" fillId="0" borderId="4" xfId="46" applyNumberFormat="1" applyFont="1" applyFill="1" applyBorder="1" applyAlignment="1" applyProtection="1">
      <alignment horizontal="center" vertical="center" wrapText="1"/>
    </xf>
    <xf numFmtId="0" fontId="23" fillId="0" borderId="9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0" xfId="0" applyFont="1" applyAlignment="1">
      <alignment horizontal="center"/>
    </xf>
    <xf numFmtId="0" fontId="33" fillId="0" borderId="8" xfId="44" applyFont="1" applyFill="1" applyBorder="1" applyAlignment="1">
      <alignment horizontal="left" vertical="center"/>
    </xf>
    <xf numFmtId="0" fontId="33" fillId="0" borderId="2" xfId="44" applyFont="1" applyFill="1" applyBorder="1" applyAlignment="1">
      <alignment horizontal="left" vertical="center"/>
    </xf>
    <xf numFmtId="167" fontId="33" fillId="0" borderId="1" xfId="44" applyNumberFormat="1" applyFont="1" applyFill="1" applyBorder="1" applyAlignment="1">
      <alignment horizontal="center" vertical="center"/>
    </xf>
    <xf numFmtId="0" fontId="33" fillId="0" borderId="8" xfId="44" applyFont="1" applyFill="1" applyBorder="1" applyAlignment="1">
      <alignment horizontal="center" vertical="center"/>
    </xf>
    <xf numFmtId="0" fontId="33" fillId="0" borderId="9" xfId="44" applyFont="1" applyFill="1" applyBorder="1" applyAlignment="1">
      <alignment horizontal="center" vertical="center"/>
    </xf>
    <xf numFmtId="0" fontId="16" fillId="0" borderId="1" xfId="44" applyFont="1" applyBorder="1" applyAlignment="1">
      <alignment horizontal="center" vertical="center"/>
    </xf>
    <xf numFmtId="0" fontId="16" fillId="0" borderId="0" xfId="44" applyFont="1" applyAlignment="1">
      <alignment horizontal="center" vertical="center"/>
    </xf>
    <xf numFmtId="0" fontId="33" fillId="0" borderId="1" xfId="44" applyFont="1" applyFill="1" applyBorder="1" applyAlignment="1">
      <alignment horizontal="center" vertical="center" wrapText="1"/>
    </xf>
    <xf numFmtId="0" fontId="33" fillId="0" borderId="1" xfId="44" applyFont="1" applyFill="1" applyBorder="1" applyAlignment="1">
      <alignment horizontal="center" vertical="center"/>
    </xf>
    <xf numFmtId="14" fontId="33" fillId="0" borderId="1" xfId="44" applyNumberFormat="1" applyFont="1" applyFill="1" applyBorder="1" applyAlignment="1">
      <alignment horizontal="center" vertical="center"/>
    </xf>
  </cellXfs>
  <cellStyles count="47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іперпосилання" xfId="46" builtinId="8"/>
    <cellStyle name="Звичайний" xfId="0" builtinId="0"/>
    <cellStyle name="Обычный 2" xfId="36"/>
    <cellStyle name="Обычный 3" xfId="1"/>
    <cellStyle name="Обычный_10080_ПА_обладнання 2" xfId="44"/>
    <cellStyle name="Стиль 1" xfId="37"/>
    <cellStyle name="Финансовый 2" xfId="38"/>
    <cellStyle name="Финансовый 3" xfId="39"/>
    <cellStyle name="Финансовый 4" xfId="40"/>
    <cellStyle name="Финансовый 5" xfId="41"/>
    <cellStyle name="Финансовый_10080_ПА_обладнання 2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11907</xdr:colOff>
      <xdr:row>0</xdr:row>
      <xdr:rowOff>126205</xdr:rowOff>
    </xdr:from>
    <xdr:ext cx="1311480" cy="247320"/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2870657" y="126205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3</xdr:row>
      <xdr:rowOff>171450</xdr:rowOff>
    </xdr:from>
    <xdr:to>
      <xdr:col>4</xdr:col>
      <xdr:colOff>327207</xdr:colOff>
      <xdr:row>19</xdr:row>
      <xdr:rowOff>118650</xdr:rowOff>
    </xdr:to>
    <xdr:pic>
      <xdr:nvPicPr>
        <xdr:cNvPr id="2" name="Рисунок 1" descr="OH_4281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8175" y="742950"/>
          <a:ext cx="2127432" cy="2995200"/>
        </a:xfrm>
        <a:prstGeom prst="rect">
          <a:avLst/>
        </a:prstGeom>
      </xdr:spPr>
    </xdr:pic>
    <xdr:clientData/>
  </xdr:twoCellAnchor>
  <xdr:twoCellAnchor editAs="oneCell">
    <xdr:from>
      <xdr:col>4</xdr:col>
      <xdr:colOff>561976</xdr:colOff>
      <xdr:row>3</xdr:row>
      <xdr:rowOff>104775</xdr:rowOff>
    </xdr:from>
    <xdr:to>
      <xdr:col>8</xdr:col>
      <xdr:colOff>311741</xdr:colOff>
      <xdr:row>19</xdr:row>
      <xdr:rowOff>156375</xdr:rowOff>
    </xdr:to>
    <xdr:pic>
      <xdr:nvPicPr>
        <xdr:cNvPr id="3" name="Рисунок 2" descr="OH_4282_1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000376" y="676275"/>
          <a:ext cx="2188165" cy="309960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4</xdr:row>
      <xdr:rowOff>0</xdr:rowOff>
    </xdr:from>
    <xdr:to>
      <xdr:col>14</xdr:col>
      <xdr:colOff>92614</xdr:colOff>
      <xdr:row>19</xdr:row>
      <xdr:rowOff>44100</xdr:rowOff>
    </xdr:to>
    <xdr:pic>
      <xdr:nvPicPr>
        <xdr:cNvPr id="4" name="Рисунок 3" descr="IMG_2280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86400" y="762000"/>
          <a:ext cx="3140614" cy="2901600"/>
        </a:xfrm>
        <a:prstGeom prst="rect">
          <a:avLst/>
        </a:prstGeom>
      </xdr:spPr>
    </xdr:pic>
    <xdr:clientData/>
  </xdr:twoCellAnchor>
  <xdr:twoCellAnchor editAs="oneCell">
    <xdr:from>
      <xdr:col>14</xdr:col>
      <xdr:colOff>209550</xdr:colOff>
      <xdr:row>4</xdr:row>
      <xdr:rowOff>123825</xdr:rowOff>
    </xdr:from>
    <xdr:to>
      <xdr:col>19</xdr:col>
      <xdr:colOff>499976</xdr:colOff>
      <xdr:row>18</xdr:row>
      <xdr:rowOff>92025</xdr:rowOff>
    </xdr:to>
    <xdr:pic>
      <xdr:nvPicPr>
        <xdr:cNvPr id="5" name="Рисунок 4" descr="IMG_228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43950" y="885825"/>
          <a:ext cx="3338426" cy="2635200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4</xdr:row>
      <xdr:rowOff>0</xdr:rowOff>
    </xdr:from>
    <xdr:to>
      <xdr:col>24</xdr:col>
      <xdr:colOff>480558</xdr:colOff>
      <xdr:row>19</xdr:row>
      <xdr:rowOff>76200</xdr:rowOff>
    </xdr:to>
    <xdr:pic>
      <xdr:nvPicPr>
        <xdr:cNvPr id="6" name="Рисунок 5" descr="IMG_2446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192000" y="762000"/>
          <a:ext cx="2918958" cy="2933700"/>
        </a:xfrm>
        <a:prstGeom prst="rect">
          <a:avLst/>
        </a:prstGeom>
      </xdr:spPr>
    </xdr:pic>
    <xdr:clientData/>
  </xdr:twoCellAnchor>
  <xdr:twoCellAnchor editAs="oneCell">
    <xdr:from>
      <xdr:col>0</xdr:col>
      <xdr:colOff>609599</xdr:colOff>
      <xdr:row>21</xdr:row>
      <xdr:rowOff>0</xdr:rowOff>
    </xdr:from>
    <xdr:to>
      <xdr:col>4</xdr:col>
      <xdr:colOff>314932</xdr:colOff>
      <xdr:row>37</xdr:row>
      <xdr:rowOff>76200</xdr:rowOff>
    </xdr:to>
    <xdr:pic>
      <xdr:nvPicPr>
        <xdr:cNvPr id="7" name="Рисунок 6" descr="OH_3835_1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09599" y="4000500"/>
          <a:ext cx="2143733" cy="312420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20</xdr:row>
      <xdr:rowOff>190499</xdr:rowOff>
    </xdr:from>
    <xdr:to>
      <xdr:col>8</xdr:col>
      <xdr:colOff>343302</xdr:colOff>
      <xdr:row>37</xdr:row>
      <xdr:rowOff>161924</xdr:rowOff>
    </xdr:to>
    <xdr:pic>
      <xdr:nvPicPr>
        <xdr:cNvPr id="8" name="Рисунок 7" descr="OH_3835_3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048000" y="4000499"/>
          <a:ext cx="2172102" cy="3209925"/>
        </a:xfrm>
        <a:prstGeom prst="rect">
          <a:avLst/>
        </a:prstGeom>
      </xdr:spPr>
    </xdr:pic>
    <xdr:clientData/>
  </xdr:twoCellAnchor>
  <xdr:twoCellAnchor editAs="oneCell">
    <xdr:from>
      <xdr:col>9</xdr:col>
      <xdr:colOff>1</xdr:colOff>
      <xdr:row>20</xdr:row>
      <xdr:rowOff>190499</xdr:rowOff>
    </xdr:from>
    <xdr:to>
      <xdr:col>13</xdr:col>
      <xdr:colOff>312854</xdr:colOff>
      <xdr:row>38</xdr:row>
      <xdr:rowOff>161924</xdr:rowOff>
    </xdr:to>
    <xdr:pic>
      <xdr:nvPicPr>
        <xdr:cNvPr id="9" name="Рисунок 8" descr="OH_3864_1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486401" y="4000499"/>
          <a:ext cx="2751253" cy="3400425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21</xdr:row>
      <xdr:rowOff>0</xdr:rowOff>
    </xdr:from>
    <xdr:to>
      <xdr:col>18</xdr:col>
      <xdr:colOff>172974</xdr:colOff>
      <xdr:row>39</xdr:row>
      <xdr:rowOff>76200</xdr:rowOff>
    </xdr:to>
    <xdr:pic>
      <xdr:nvPicPr>
        <xdr:cNvPr id="10" name="Рисунок 9" descr="OH_4380_1.JP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34400" y="4000500"/>
          <a:ext cx="2611374" cy="3505200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21</xdr:row>
      <xdr:rowOff>0</xdr:rowOff>
    </xdr:from>
    <xdr:to>
      <xdr:col>23</xdr:col>
      <xdr:colOff>518160</xdr:colOff>
      <xdr:row>43</xdr:row>
      <xdr:rowOff>55880</xdr:rowOff>
    </xdr:to>
    <xdr:pic>
      <xdr:nvPicPr>
        <xdr:cNvPr id="11" name="Рисунок 10" descr="OH_4381_1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582400" y="4000500"/>
          <a:ext cx="2956560" cy="4246880"/>
        </a:xfrm>
        <a:prstGeom prst="rect">
          <a:avLst/>
        </a:prstGeom>
      </xdr:spPr>
    </xdr:pic>
    <xdr:clientData/>
  </xdr:twoCellAnchor>
  <xdr:twoCellAnchor editAs="oneCell">
    <xdr:from>
      <xdr:col>23</xdr:col>
      <xdr:colOff>542925</xdr:colOff>
      <xdr:row>20</xdr:row>
      <xdr:rowOff>161925</xdr:rowOff>
    </xdr:from>
    <xdr:to>
      <xdr:col>28</xdr:col>
      <xdr:colOff>466725</xdr:colOff>
      <xdr:row>29</xdr:row>
      <xdr:rowOff>12065</xdr:rowOff>
    </xdr:to>
    <xdr:pic>
      <xdr:nvPicPr>
        <xdr:cNvPr id="12" name="Рисунок 11" descr="OH_4382_1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4563725" y="3971925"/>
          <a:ext cx="2971800" cy="1564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38</xdr:row>
      <xdr:rowOff>190499</xdr:rowOff>
    </xdr:from>
    <xdr:to>
      <xdr:col>8</xdr:col>
      <xdr:colOff>317500</xdr:colOff>
      <xdr:row>57</xdr:row>
      <xdr:rowOff>9524</xdr:rowOff>
    </xdr:to>
    <xdr:pic>
      <xdr:nvPicPr>
        <xdr:cNvPr id="13" name="Рисунок 12" descr="OH_4400_1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609600" y="7429499"/>
          <a:ext cx="4584700" cy="343852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40</xdr:row>
      <xdr:rowOff>0</xdr:rowOff>
    </xdr:from>
    <xdr:to>
      <xdr:col>12</xdr:col>
      <xdr:colOff>204282</xdr:colOff>
      <xdr:row>53</xdr:row>
      <xdr:rowOff>83100</xdr:rowOff>
    </xdr:to>
    <xdr:pic>
      <xdr:nvPicPr>
        <xdr:cNvPr id="14" name="Рисунок 13" descr="OH_4422_1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5486400" y="7620000"/>
          <a:ext cx="2033082" cy="2559600"/>
        </a:xfrm>
        <a:prstGeom prst="rect">
          <a:avLst/>
        </a:prstGeom>
      </xdr:spPr>
    </xdr:pic>
    <xdr:clientData/>
  </xdr:twoCellAnchor>
  <xdr:twoCellAnchor editAs="oneCell">
    <xdr:from>
      <xdr:col>13</xdr:col>
      <xdr:colOff>19050</xdr:colOff>
      <xdr:row>42</xdr:row>
      <xdr:rowOff>152400</xdr:rowOff>
    </xdr:from>
    <xdr:to>
      <xdr:col>19</xdr:col>
      <xdr:colOff>560226</xdr:colOff>
      <xdr:row>57</xdr:row>
      <xdr:rowOff>160500</xdr:rowOff>
    </xdr:to>
    <xdr:pic>
      <xdr:nvPicPr>
        <xdr:cNvPr id="15" name="Рисунок 14" descr="OH_5149_1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7943850" y="8153400"/>
          <a:ext cx="4198776" cy="2865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58</xdr:row>
      <xdr:rowOff>0</xdr:rowOff>
    </xdr:from>
    <xdr:to>
      <xdr:col>5</xdr:col>
      <xdr:colOff>492760</xdr:colOff>
      <xdr:row>74</xdr:row>
      <xdr:rowOff>91440</xdr:rowOff>
    </xdr:to>
    <xdr:pic>
      <xdr:nvPicPr>
        <xdr:cNvPr id="16" name="Рисунок 15" descr="OH_3773_1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09600" y="11049000"/>
          <a:ext cx="2931160" cy="313944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14</xdr:col>
      <xdr:colOff>254000</xdr:colOff>
      <xdr:row>75</xdr:row>
      <xdr:rowOff>152400</xdr:rowOff>
    </xdr:to>
    <xdr:pic>
      <xdr:nvPicPr>
        <xdr:cNvPr id="17" name="Рисунок 16" descr="OH_3855_1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267200" y="11049000"/>
          <a:ext cx="4521200" cy="33909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76</xdr:row>
      <xdr:rowOff>133350</xdr:rowOff>
    </xdr:from>
    <xdr:to>
      <xdr:col>6</xdr:col>
      <xdr:colOff>527925</xdr:colOff>
      <xdr:row>90</xdr:row>
      <xdr:rowOff>141150</xdr:rowOff>
    </xdr:to>
    <xdr:pic>
      <xdr:nvPicPr>
        <xdr:cNvPr id="18" name="Рисунок 17" descr="OH_3711_1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619125" y="14611350"/>
          <a:ext cx="3566400" cy="267480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59</xdr:row>
      <xdr:rowOff>0</xdr:rowOff>
    </xdr:from>
    <xdr:to>
      <xdr:col>19</xdr:col>
      <xdr:colOff>431235</xdr:colOff>
      <xdr:row>73</xdr:row>
      <xdr:rowOff>43800</xdr:rowOff>
    </xdr:to>
    <xdr:pic>
      <xdr:nvPicPr>
        <xdr:cNvPr id="20" name="Рисунок 19" descr="OH 4343 1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9108281" y="11239500"/>
          <a:ext cx="2860110" cy="2710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"/>
  <sheetViews>
    <sheetView tabSelected="1" zoomScale="80" zoomScaleNormal="80" workbookViewId="0">
      <selection activeCell="E50" sqref="E50"/>
    </sheetView>
  </sheetViews>
  <sheetFormatPr defaultRowHeight="15" x14ac:dyDescent="0.25"/>
  <cols>
    <col min="1" max="1" width="6.42578125" style="8" customWidth="1"/>
    <col min="2" max="2" width="10.42578125" style="4" customWidth="1"/>
    <col min="3" max="3" width="16.140625" style="2" customWidth="1"/>
    <col min="4" max="4" width="31.28515625" style="9" customWidth="1"/>
    <col min="5" max="5" width="21.42578125" style="2" customWidth="1"/>
    <col min="6" max="6" width="16" style="2" customWidth="1"/>
    <col min="7" max="7" width="12.28515625" style="2" bestFit="1" customWidth="1"/>
    <col min="8" max="8" width="12.7109375" style="2" bestFit="1" customWidth="1"/>
    <col min="9" max="9" width="12.5703125" style="2" customWidth="1"/>
    <col min="10" max="10" width="10.7109375" style="2" customWidth="1"/>
    <col min="11" max="11" width="5.7109375" style="4" customWidth="1"/>
    <col min="12" max="12" width="10" style="10" customWidth="1"/>
    <col min="13" max="13" width="13.85546875" style="11" bestFit="1" customWidth="1"/>
    <col min="14" max="14" width="13.42578125" style="11" customWidth="1"/>
    <col min="15" max="15" width="14.140625" style="11" customWidth="1"/>
    <col min="16" max="16" width="15.140625" style="11" customWidth="1"/>
  </cols>
  <sheetData>
    <row r="1" spans="1:16" s="2" customFormat="1" ht="13.9" customHeight="1" x14ac:dyDescent="0.25">
      <c r="A1" s="57" t="s">
        <v>74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</row>
    <row r="2" spans="1:16" s="4" customFormat="1" ht="61.5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16" s="4" customFormat="1" ht="34.9" customHeight="1" x14ac:dyDescent="0.25">
      <c r="A3" s="58" t="s">
        <v>75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9"/>
      <c r="P3" s="5" t="s">
        <v>76</v>
      </c>
    </row>
    <row r="4" spans="1:16" s="6" customFormat="1" ht="33" customHeight="1" x14ac:dyDescent="0.25">
      <c r="A4" s="60" t="s">
        <v>13</v>
      </c>
      <c r="B4" s="60" t="s">
        <v>14</v>
      </c>
      <c r="C4" s="60" t="s">
        <v>15</v>
      </c>
      <c r="D4" s="60" t="s">
        <v>11</v>
      </c>
      <c r="E4" s="61" t="s">
        <v>12</v>
      </c>
      <c r="F4" s="61"/>
      <c r="G4" s="61"/>
      <c r="H4" s="61"/>
      <c r="I4" s="61"/>
      <c r="J4" s="61"/>
      <c r="K4" s="61"/>
      <c r="L4" s="61"/>
      <c r="M4" s="60" t="s">
        <v>16</v>
      </c>
      <c r="N4" s="60" t="s">
        <v>103</v>
      </c>
      <c r="O4" s="60" t="s">
        <v>17</v>
      </c>
      <c r="P4" s="60" t="s">
        <v>77</v>
      </c>
    </row>
    <row r="5" spans="1:16" s="7" customFormat="1" ht="45" customHeight="1" x14ac:dyDescent="0.25">
      <c r="A5" s="60"/>
      <c r="B5" s="60"/>
      <c r="C5" s="60"/>
      <c r="D5" s="60"/>
      <c r="E5" s="3" t="s">
        <v>1</v>
      </c>
      <c r="F5" s="3" t="s">
        <v>0</v>
      </c>
      <c r="G5" s="3" t="s">
        <v>2</v>
      </c>
      <c r="H5" s="3" t="s">
        <v>3</v>
      </c>
      <c r="I5" s="46" t="s">
        <v>101</v>
      </c>
      <c r="J5" s="3" t="s">
        <v>4</v>
      </c>
      <c r="K5" s="56" t="s">
        <v>104</v>
      </c>
      <c r="L5" s="3" t="s">
        <v>18</v>
      </c>
      <c r="M5" s="60"/>
      <c r="N5" s="60"/>
      <c r="O5" s="60"/>
      <c r="P5" s="60"/>
    </row>
    <row r="6" spans="1:16" s="7" customFormat="1" ht="12" x14ac:dyDescent="0.25">
      <c r="A6" s="3">
        <v>1</v>
      </c>
      <c r="B6" s="3">
        <v>2</v>
      </c>
      <c r="C6" s="3">
        <v>3</v>
      </c>
      <c r="D6" s="3">
        <v>4</v>
      </c>
      <c r="E6" s="3">
        <v>5</v>
      </c>
      <c r="F6" s="3">
        <v>6</v>
      </c>
      <c r="G6" s="3">
        <v>7</v>
      </c>
      <c r="H6" s="3">
        <v>8</v>
      </c>
      <c r="I6" s="3">
        <v>9</v>
      </c>
      <c r="J6" s="3">
        <v>10</v>
      </c>
      <c r="K6" s="3">
        <v>11</v>
      </c>
      <c r="L6" s="3">
        <v>12</v>
      </c>
      <c r="M6" s="3">
        <v>13</v>
      </c>
      <c r="N6" s="3">
        <v>14</v>
      </c>
      <c r="O6" s="3">
        <v>15</v>
      </c>
      <c r="P6" s="3">
        <v>16</v>
      </c>
    </row>
    <row r="7" spans="1:16" s="7" customFormat="1" x14ac:dyDescent="0.25">
      <c r="A7" s="36">
        <v>1</v>
      </c>
      <c r="B7" s="37" t="s">
        <v>24</v>
      </c>
      <c r="C7" s="21" t="s">
        <v>8</v>
      </c>
      <c r="D7" s="22" t="s">
        <v>23</v>
      </c>
      <c r="E7" s="23" t="s">
        <v>22</v>
      </c>
      <c r="F7" s="24" t="s">
        <v>5</v>
      </c>
      <c r="G7" s="23">
        <v>1993</v>
      </c>
      <c r="H7" s="23" t="s">
        <v>25</v>
      </c>
      <c r="I7" s="23">
        <v>1.7</v>
      </c>
      <c r="J7" s="42" t="s">
        <v>20</v>
      </c>
      <c r="K7" s="25">
        <v>1</v>
      </c>
      <c r="L7" s="41" t="s">
        <v>19</v>
      </c>
      <c r="M7" s="48">
        <v>57.64</v>
      </c>
      <c r="N7" s="47">
        <v>57.64</v>
      </c>
      <c r="O7" s="47">
        <v>1800</v>
      </c>
      <c r="P7" s="64" t="s">
        <v>99</v>
      </c>
    </row>
    <row r="8" spans="1:16" s="7" customFormat="1" x14ac:dyDescent="0.25">
      <c r="A8" s="36">
        <v>2</v>
      </c>
      <c r="B8" s="37" t="s">
        <v>26</v>
      </c>
      <c r="C8" s="21" t="s">
        <v>8</v>
      </c>
      <c r="D8" s="22" t="s">
        <v>23</v>
      </c>
      <c r="E8" s="23" t="s">
        <v>22</v>
      </c>
      <c r="F8" s="24" t="s">
        <v>5</v>
      </c>
      <c r="G8" s="23">
        <v>1993</v>
      </c>
      <c r="H8" s="23" t="s">
        <v>25</v>
      </c>
      <c r="I8" s="23">
        <v>1.6</v>
      </c>
      <c r="J8" s="42" t="s">
        <v>20</v>
      </c>
      <c r="K8" s="25">
        <v>1</v>
      </c>
      <c r="L8" s="41" t="s">
        <v>19</v>
      </c>
      <c r="M8" s="48">
        <v>57.64</v>
      </c>
      <c r="N8" s="47">
        <v>57.64</v>
      </c>
      <c r="O8" s="47">
        <v>1800</v>
      </c>
      <c r="P8" s="65"/>
    </row>
    <row r="9" spans="1:16" s="7" customFormat="1" x14ac:dyDescent="0.25">
      <c r="A9" s="36">
        <v>3</v>
      </c>
      <c r="B9" s="20">
        <v>4281</v>
      </c>
      <c r="C9" s="21" t="s">
        <v>29</v>
      </c>
      <c r="D9" s="22" t="s">
        <v>28</v>
      </c>
      <c r="E9" s="26" t="s">
        <v>22</v>
      </c>
      <c r="F9" s="27" t="s">
        <v>5</v>
      </c>
      <c r="G9" s="26">
        <v>1995</v>
      </c>
      <c r="H9" s="26" t="s">
        <v>92</v>
      </c>
      <c r="I9" s="26">
        <v>31.5</v>
      </c>
      <c r="J9" s="25" t="s">
        <v>21</v>
      </c>
      <c r="K9" s="25">
        <v>1</v>
      </c>
      <c r="L9" s="38" t="s">
        <v>19</v>
      </c>
      <c r="M9" s="48">
        <v>7075.81</v>
      </c>
      <c r="N9" s="47">
        <v>7075.81</v>
      </c>
      <c r="O9" s="47">
        <v>35500</v>
      </c>
      <c r="P9" s="65"/>
    </row>
    <row r="10" spans="1:16" s="7" customFormat="1" x14ac:dyDescent="0.25">
      <c r="A10" s="36">
        <v>4</v>
      </c>
      <c r="B10" s="20">
        <v>4282</v>
      </c>
      <c r="C10" s="21" t="s">
        <v>10</v>
      </c>
      <c r="D10" s="22" t="s">
        <v>30</v>
      </c>
      <c r="E10" s="26" t="s">
        <v>22</v>
      </c>
      <c r="F10" s="27" t="s">
        <v>5</v>
      </c>
      <c r="G10" s="26">
        <v>1995</v>
      </c>
      <c r="H10" s="26" t="s">
        <v>92</v>
      </c>
      <c r="I10" s="26">
        <v>8.1</v>
      </c>
      <c r="J10" s="25" t="s">
        <v>20</v>
      </c>
      <c r="K10" s="25">
        <v>1</v>
      </c>
      <c r="L10" s="38" t="s">
        <v>19</v>
      </c>
      <c r="M10" s="48">
        <v>7075.81</v>
      </c>
      <c r="N10" s="47">
        <v>7075.81</v>
      </c>
      <c r="O10" s="47">
        <v>9400</v>
      </c>
      <c r="P10" s="65"/>
    </row>
    <row r="11" spans="1:16" s="7" customFormat="1" ht="30" x14ac:dyDescent="0.25">
      <c r="A11" s="36">
        <v>5</v>
      </c>
      <c r="B11" s="39" t="s">
        <v>31</v>
      </c>
      <c r="C11" s="28" t="s">
        <v>27</v>
      </c>
      <c r="D11" s="29" t="s">
        <v>32</v>
      </c>
      <c r="E11" s="30" t="s">
        <v>22</v>
      </c>
      <c r="F11" s="31" t="s">
        <v>5</v>
      </c>
      <c r="G11" s="30">
        <v>1995</v>
      </c>
      <c r="H11" s="30" t="s">
        <v>33</v>
      </c>
      <c r="I11" s="30">
        <v>7.9</v>
      </c>
      <c r="J11" s="25" t="s">
        <v>20</v>
      </c>
      <c r="K11" s="25">
        <v>1</v>
      </c>
      <c r="L11" s="38" t="s">
        <v>19</v>
      </c>
      <c r="M11" s="48">
        <v>25.24</v>
      </c>
      <c r="N11" s="47">
        <v>25.24</v>
      </c>
      <c r="O11" s="47">
        <v>9400</v>
      </c>
      <c r="P11" s="65"/>
    </row>
    <row r="12" spans="1:16" s="7" customFormat="1" ht="30" x14ac:dyDescent="0.25">
      <c r="A12" s="36">
        <v>6</v>
      </c>
      <c r="B12" s="37" t="s">
        <v>34</v>
      </c>
      <c r="C12" s="21" t="s">
        <v>6</v>
      </c>
      <c r="D12" s="22" t="s">
        <v>35</v>
      </c>
      <c r="E12" s="23" t="s">
        <v>36</v>
      </c>
      <c r="F12" s="24" t="s">
        <v>37</v>
      </c>
      <c r="G12" s="23">
        <v>1989</v>
      </c>
      <c r="H12" s="23" t="s">
        <v>38</v>
      </c>
      <c r="I12" s="23">
        <v>3.4</v>
      </c>
      <c r="J12" s="25" t="s">
        <v>20</v>
      </c>
      <c r="K12" s="25">
        <v>1</v>
      </c>
      <c r="L12" s="38" t="s">
        <v>19</v>
      </c>
      <c r="M12" s="48">
        <v>4.78</v>
      </c>
      <c r="N12" s="47">
        <v>4.78</v>
      </c>
      <c r="O12" s="47">
        <v>3900</v>
      </c>
      <c r="P12" s="65"/>
    </row>
    <row r="13" spans="1:16" s="7" customFormat="1" ht="30" x14ac:dyDescent="0.25">
      <c r="A13" s="36">
        <v>7</v>
      </c>
      <c r="B13" s="37" t="s">
        <v>94</v>
      </c>
      <c r="C13" s="21" t="s">
        <v>6</v>
      </c>
      <c r="D13" s="22" t="s">
        <v>35</v>
      </c>
      <c r="E13" s="23" t="s">
        <v>36</v>
      </c>
      <c r="F13" s="24" t="s">
        <v>37</v>
      </c>
      <c r="G13" s="23">
        <v>1989</v>
      </c>
      <c r="H13" s="23" t="s">
        <v>96</v>
      </c>
      <c r="I13" s="23">
        <v>31.5</v>
      </c>
      <c r="J13" s="42" t="s">
        <v>20</v>
      </c>
      <c r="K13" s="42">
        <v>1</v>
      </c>
      <c r="L13" s="41" t="s">
        <v>19</v>
      </c>
      <c r="M13" s="48">
        <v>0.5</v>
      </c>
      <c r="N13" s="47">
        <v>0.5</v>
      </c>
      <c r="O13" s="47">
        <v>400</v>
      </c>
      <c r="P13" s="65"/>
    </row>
    <row r="14" spans="1:16" s="7" customFormat="1" ht="30" x14ac:dyDescent="0.25">
      <c r="A14" s="36">
        <v>8</v>
      </c>
      <c r="B14" s="37" t="s">
        <v>95</v>
      </c>
      <c r="C14" s="21" t="s">
        <v>6</v>
      </c>
      <c r="D14" s="22" t="s">
        <v>35</v>
      </c>
      <c r="E14" s="23" t="s">
        <v>36</v>
      </c>
      <c r="F14" s="24" t="s">
        <v>37</v>
      </c>
      <c r="G14" s="23">
        <v>1989</v>
      </c>
      <c r="H14" s="23" t="s">
        <v>97</v>
      </c>
      <c r="I14" s="23">
        <v>3.2</v>
      </c>
      <c r="J14" s="42" t="s">
        <v>20</v>
      </c>
      <c r="K14" s="42">
        <v>1</v>
      </c>
      <c r="L14" s="41" t="s">
        <v>19</v>
      </c>
      <c r="M14" s="48">
        <v>3.1</v>
      </c>
      <c r="N14" s="47">
        <v>3.1</v>
      </c>
      <c r="O14" s="47">
        <v>2500</v>
      </c>
      <c r="P14" s="65"/>
    </row>
    <row r="15" spans="1:16" s="7" customFormat="1" ht="30" x14ac:dyDescent="0.25">
      <c r="A15" s="36">
        <v>9</v>
      </c>
      <c r="B15" s="37" t="s">
        <v>39</v>
      </c>
      <c r="C15" s="21" t="s">
        <v>40</v>
      </c>
      <c r="D15" s="22" t="s">
        <v>41</v>
      </c>
      <c r="E15" s="23" t="s">
        <v>36</v>
      </c>
      <c r="F15" s="32" t="s">
        <v>37</v>
      </c>
      <c r="G15" s="33">
        <v>1993</v>
      </c>
      <c r="H15" s="33" t="s">
        <v>93</v>
      </c>
      <c r="I15" s="33">
        <v>31.3</v>
      </c>
      <c r="J15" s="25" t="s">
        <v>21</v>
      </c>
      <c r="K15" s="25">
        <v>1</v>
      </c>
      <c r="L15" s="38" t="s">
        <v>19</v>
      </c>
      <c r="M15" s="48">
        <v>2098.54</v>
      </c>
      <c r="N15" s="47">
        <v>2098.54</v>
      </c>
      <c r="O15" s="47">
        <v>35500</v>
      </c>
      <c r="P15" s="65"/>
    </row>
    <row r="16" spans="1:16" s="7" customFormat="1" ht="30" x14ac:dyDescent="0.25">
      <c r="A16" s="36">
        <v>10</v>
      </c>
      <c r="B16" s="20">
        <v>3835</v>
      </c>
      <c r="C16" s="21" t="s">
        <v>40</v>
      </c>
      <c r="D16" s="22" t="s">
        <v>41</v>
      </c>
      <c r="E16" s="23" t="s">
        <v>36</v>
      </c>
      <c r="F16" s="32" t="s">
        <v>37</v>
      </c>
      <c r="G16" s="33">
        <v>1985</v>
      </c>
      <c r="H16" s="33" t="s">
        <v>93</v>
      </c>
      <c r="I16" s="33">
        <v>31.4</v>
      </c>
      <c r="J16" s="25" t="s">
        <v>20</v>
      </c>
      <c r="K16" s="25">
        <v>1</v>
      </c>
      <c r="L16" s="38" t="s">
        <v>19</v>
      </c>
      <c r="M16" s="48">
        <v>2098.54</v>
      </c>
      <c r="N16" s="47">
        <v>2098.54</v>
      </c>
      <c r="O16" s="47">
        <v>36000</v>
      </c>
      <c r="P16" s="65"/>
    </row>
    <row r="17" spans="1:16" s="7" customFormat="1" x14ac:dyDescent="0.25">
      <c r="A17" s="36">
        <v>11</v>
      </c>
      <c r="B17" s="20">
        <v>3864</v>
      </c>
      <c r="C17" s="21" t="s">
        <v>7</v>
      </c>
      <c r="D17" s="22" t="s">
        <v>42</v>
      </c>
      <c r="E17" s="23" t="s">
        <v>22</v>
      </c>
      <c r="F17" s="24" t="s">
        <v>43</v>
      </c>
      <c r="G17" s="23">
        <v>1889</v>
      </c>
      <c r="H17" s="26" t="s">
        <v>33</v>
      </c>
      <c r="I17" s="23">
        <v>16.100000000000001</v>
      </c>
      <c r="J17" s="25" t="s">
        <v>21</v>
      </c>
      <c r="K17" s="25">
        <v>1</v>
      </c>
      <c r="L17" s="38" t="s">
        <v>19</v>
      </c>
      <c r="M17" s="48">
        <v>4468.9399999999996</v>
      </c>
      <c r="N17" s="47">
        <v>4468.9399999999996</v>
      </c>
      <c r="O17" s="47">
        <v>17800</v>
      </c>
      <c r="P17" s="65"/>
    </row>
    <row r="18" spans="1:16" s="7" customFormat="1" x14ac:dyDescent="0.25">
      <c r="A18" s="36">
        <v>12</v>
      </c>
      <c r="B18" s="37" t="s">
        <v>44</v>
      </c>
      <c r="C18" s="21" t="s">
        <v>45</v>
      </c>
      <c r="D18" s="22" t="s">
        <v>46</v>
      </c>
      <c r="E18" s="26" t="s">
        <v>22</v>
      </c>
      <c r="F18" s="27" t="s">
        <v>47</v>
      </c>
      <c r="G18" s="26">
        <v>1989</v>
      </c>
      <c r="H18" s="26" t="s">
        <v>33</v>
      </c>
      <c r="I18" s="26">
        <v>7.9</v>
      </c>
      <c r="J18" s="25" t="s">
        <v>20</v>
      </c>
      <c r="K18" s="25">
        <v>1</v>
      </c>
      <c r="L18" s="38" t="s">
        <v>19</v>
      </c>
      <c r="M18" s="48">
        <v>601.61</v>
      </c>
      <c r="N18" s="47">
        <v>601.61</v>
      </c>
      <c r="O18" s="47">
        <v>9400</v>
      </c>
      <c r="P18" s="65"/>
    </row>
    <row r="19" spans="1:16" s="7" customFormat="1" ht="30" x14ac:dyDescent="0.25">
      <c r="A19" s="36">
        <v>13</v>
      </c>
      <c r="B19" s="20">
        <v>4380</v>
      </c>
      <c r="C19" s="21" t="s">
        <v>48</v>
      </c>
      <c r="D19" s="22" t="s">
        <v>49</v>
      </c>
      <c r="E19" s="23" t="s">
        <v>22</v>
      </c>
      <c r="F19" s="24" t="s">
        <v>47</v>
      </c>
      <c r="G19" s="23">
        <v>1997</v>
      </c>
      <c r="H19" s="26" t="s">
        <v>50</v>
      </c>
      <c r="I19" s="23">
        <v>31.3</v>
      </c>
      <c r="J19" s="25" t="s">
        <v>20</v>
      </c>
      <c r="K19" s="25">
        <v>1</v>
      </c>
      <c r="L19" s="38" t="s">
        <v>19</v>
      </c>
      <c r="M19" s="48">
        <v>9601.23</v>
      </c>
      <c r="N19" s="47">
        <v>9601.23</v>
      </c>
      <c r="O19" s="47">
        <v>36000</v>
      </c>
      <c r="P19" s="65"/>
    </row>
    <row r="20" spans="1:16" s="7" customFormat="1" ht="30" x14ac:dyDescent="0.25">
      <c r="A20" s="36">
        <v>14</v>
      </c>
      <c r="B20" s="20">
        <v>4381</v>
      </c>
      <c r="C20" s="21" t="s">
        <v>6</v>
      </c>
      <c r="D20" s="22" t="s">
        <v>51</v>
      </c>
      <c r="E20" s="23" t="s">
        <v>36</v>
      </c>
      <c r="F20" s="24" t="s">
        <v>37</v>
      </c>
      <c r="G20" s="23">
        <v>1989</v>
      </c>
      <c r="H20" s="26" t="s">
        <v>33</v>
      </c>
      <c r="I20" s="23">
        <v>3.2</v>
      </c>
      <c r="J20" s="25" t="s">
        <v>21</v>
      </c>
      <c r="K20" s="25">
        <v>1</v>
      </c>
      <c r="L20" s="38" t="s">
        <v>19</v>
      </c>
      <c r="M20" s="48">
        <v>931.03</v>
      </c>
      <c r="N20" s="47">
        <v>931.03</v>
      </c>
      <c r="O20" s="47">
        <v>3800</v>
      </c>
      <c r="P20" s="65"/>
    </row>
    <row r="21" spans="1:16" s="7" customFormat="1" ht="30" x14ac:dyDescent="0.25">
      <c r="A21" s="36">
        <v>15</v>
      </c>
      <c r="B21" s="20">
        <v>4382</v>
      </c>
      <c r="C21" s="21" t="s">
        <v>6</v>
      </c>
      <c r="D21" s="22" t="s">
        <v>35</v>
      </c>
      <c r="E21" s="23" t="s">
        <v>36</v>
      </c>
      <c r="F21" s="24" t="s">
        <v>37</v>
      </c>
      <c r="G21" s="23">
        <v>1991</v>
      </c>
      <c r="H21" s="26" t="s">
        <v>33</v>
      </c>
      <c r="I21" s="23">
        <v>3.3</v>
      </c>
      <c r="J21" s="25" t="s">
        <v>21</v>
      </c>
      <c r="K21" s="25">
        <v>1</v>
      </c>
      <c r="L21" s="38" t="s">
        <v>19</v>
      </c>
      <c r="M21" s="48">
        <v>931.03</v>
      </c>
      <c r="N21" s="47">
        <v>931.03</v>
      </c>
      <c r="O21" s="47">
        <v>3800</v>
      </c>
      <c r="P21" s="65"/>
    </row>
    <row r="22" spans="1:16" s="7" customFormat="1" x14ac:dyDescent="0.25">
      <c r="A22" s="36">
        <v>16</v>
      </c>
      <c r="B22" s="20">
        <v>4383</v>
      </c>
      <c r="C22" s="21" t="s">
        <v>52</v>
      </c>
      <c r="D22" s="22" t="s">
        <v>53</v>
      </c>
      <c r="E22" s="23" t="s">
        <v>36</v>
      </c>
      <c r="F22" s="24" t="s">
        <v>54</v>
      </c>
      <c r="G22" s="23">
        <v>1992</v>
      </c>
      <c r="H22" s="26" t="s">
        <v>33</v>
      </c>
      <c r="I22" s="23">
        <v>3.2</v>
      </c>
      <c r="J22" s="25" t="s">
        <v>20</v>
      </c>
      <c r="K22" s="25">
        <v>1</v>
      </c>
      <c r="L22" s="38" t="s">
        <v>19</v>
      </c>
      <c r="M22" s="48">
        <v>931.03</v>
      </c>
      <c r="N22" s="47">
        <v>931.03</v>
      </c>
      <c r="O22" s="47">
        <v>3800</v>
      </c>
      <c r="P22" s="65"/>
    </row>
    <row r="23" spans="1:16" s="7" customFormat="1" x14ac:dyDescent="0.25">
      <c r="A23" s="36">
        <v>17</v>
      </c>
      <c r="B23" s="20">
        <v>4400</v>
      </c>
      <c r="C23" s="21" t="s">
        <v>55</v>
      </c>
      <c r="D23" s="22" t="s">
        <v>56</v>
      </c>
      <c r="E23" s="23" t="s">
        <v>36</v>
      </c>
      <c r="F23" s="24" t="s">
        <v>54</v>
      </c>
      <c r="G23" s="23">
        <v>1997</v>
      </c>
      <c r="H23" s="23" t="s">
        <v>33</v>
      </c>
      <c r="I23" s="23">
        <v>31.2</v>
      </c>
      <c r="J23" s="25" t="s">
        <v>20</v>
      </c>
      <c r="K23" s="25">
        <v>1</v>
      </c>
      <c r="L23" s="38" t="s">
        <v>19</v>
      </c>
      <c r="M23" s="48">
        <v>10529.93</v>
      </c>
      <c r="N23" s="47">
        <v>10529.93</v>
      </c>
      <c r="O23" s="47">
        <v>36000</v>
      </c>
      <c r="P23" s="65"/>
    </row>
    <row r="24" spans="1:16" s="7" customFormat="1" x14ac:dyDescent="0.25">
      <c r="A24" s="36">
        <v>18</v>
      </c>
      <c r="B24" s="20">
        <v>4420</v>
      </c>
      <c r="C24" s="21" t="s">
        <v>55</v>
      </c>
      <c r="D24" s="22" t="s">
        <v>56</v>
      </c>
      <c r="E24" s="23" t="s">
        <v>36</v>
      </c>
      <c r="F24" s="24" t="s">
        <v>54</v>
      </c>
      <c r="G24" s="23">
        <v>1998</v>
      </c>
      <c r="H24" s="23" t="s">
        <v>33</v>
      </c>
      <c r="I24" s="23">
        <v>31.2</v>
      </c>
      <c r="J24" s="25" t="s">
        <v>20</v>
      </c>
      <c r="K24" s="25">
        <v>1</v>
      </c>
      <c r="L24" s="38" t="s">
        <v>19</v>
      </c>
      <c r="M24" s="48">
        <v>10725.45</v>
      </c>
      <c r="N24" s="47">
        <v>10725.45</v>
      </c>
      <c r="O24" s="47">
        <v>36000</v>
      </c>
      <c r="P24" s="65"/>
    </row>
    <row r="25" spans="1:16" s="7" customFormat="1" ht="30" x14ac:dyDescent="0.25">
      <c r="A25" s="36">
        <v>19</v>
      </c>
      <c r="B25" s="20">
        <v>4422</v>
      </c>
      <c r="C25" s="21" t="s">
        <v>48</v>
      </c>
      <c r="D25" s="22" t="s">
        <v>49</v>
      </c>
      <c r="E25" s="23" t="s">
        <v>22</v>
      </c>
      <c r="F25" s="24" t="s">
        <v>47</v>
      </c>
      <c r="G25" s="23">
        <v>1995</v>
      </c>
      <c r="H25" s="26" t="s">
        <v>50</v>
      </c>
      <c r="I25" s="23">
        <v>31.3</v>
      </c>
      <c r="J25" s="25" t="s">
        <v>20</v>
      </c>
      <c r="K25" s="25">
        <v>1</v>
      </c>
      <c r="L25" s="38" t="s">
        <v>19</v>
      </c>
      <c r="M25" s="48">
        <v>3181.88</v>
      </c>
      <c r="N25" s="47">
        <v>3181.88</v>
      </c>
      <c r="O25" s="47">
        <v>36000</v>
      </c>
      <c r="P25" s="65"/>
    </row>
    <row r="26" spans="1:16" s="7" customFormat="1" x14ac:dyDescent="0.25">
      <c r="A26" s="36">
        <v>20</v>
      </c>
      <c r="B26" s="20">
        <v>5149</v>
      </c>
      <c r="C26" s="21" t="s">
        <v>57</v>
      </c>
      <c r="D26" s="22" t="s">
        <v>58</v>
      </c>
      <c r="E26" s="23" t="s">
        <v>59</v>
      </c>
      <c r="F26" s="24" t="s">
        <v>60</v>
      </c>
      <c r="G26" s="23">
        <v>1990</v>
      </c>
      <c r="H26" s="23" t="s">
        <v>38</v>
      </c>
      <c r="I26" s="23">
        <v>31.3</v>
      </c>
      <c r="J26" s="25" t="s">
        <v>78</v>
      </c>
      <c r="K26" s="25">
        <v>1</v>
      </c>
      <c r="L26" s="38" t="s">
        <v>19</v>
      </c>
      <c r="M26" s="48">
        <v>698.46</v>
      </c>
      <c r="N26" s="47">
        <v>698.46</v>
      </c>
      <c r="O26" s="47">
        <v>35500</v>
      </c>
      <c r="P26" s="65"/>
    </row>
    <row r="27" spans="1:16" s="7" customFormat="1" x14ac:dyDescent="0.25">
      <c r="A27" s="36">
        <v>21</v>
      </c>
      <c r="B27" s="20">
        <v>5151</v>
      </c>
      <c r="C27" s="21" t="s">
        <v>61</v>
      </c>
      <c r="D27" s="22" t="s">
        <v>62</v>
      </c>
      <c r="E27" s="23" t="s">
        <v>59</v>
      </c>
      <c r="F27" s="24" t="s">
        <v>60</v>
      </c>
      <c r="G27" s="23">
        <v>1990</v>
      </c>
      <c r="H27" s="23" t="s">
        <v>38</v>
      </c>
      <c r="I27" s="23">
        <v>15.7</v>
      </c>
      <c r="J27" s="25" t="s">
        <v>20</v>
      </c>
      <c r="K27" s="25">
        <v>1</v>
      </c>
      <c r="L27" s="38" t="s">
        <v>19</v>
      </c>
      <c r="M27" s="48">
        <v>698.46</v>
      </c>
      <c r="N27" s="47">
        <v>698.46</v>
      </c>
      <c r="O27" s="47">
        <v>18000</v>
      </c>
      <c r="P27" s="65"/>
    </row>
    <row r="28" spans="1:16" s="7" customFormat="1" ht="30" x14ac:dyDescent="0.25">
      <c r="A28" s="36">
        <v>22</v>
      </c>
      <c r="B28" s="20">
        <v>3773</v>
      </c>
      <c r="C28" s="21" t="s">
        <v>63</v>
      </c>
      <c r="D28" s="22" t="s">
        <v>64</v>
      </c>
      <c r="E28" s="23" t="s">
        <v>36</v>
      </c>
      <c r="F28" s="24" t="s">
        <v>65</v>
      </c>
      <c r="G28" s="23">
        <v>1990</v>
      </c>
      <c r="H28" s="26" t="s">
        <v>33</v>
      </c>
      <c r="I28" s="23">
        <v>7.7</v>
      </c>
      <c r="J28" s="25" t="s">
        <v>20</v>
      </c>
      <c r="K28" s="25">
        <v>1</v>
      </c>
      <c r="L28" s="38" t="s">
        <v>19</v>
      </c>
      <c r="M28" s="48">
        <v>4783.16</v>
      </c>
      <c r="N28" s="47">
        <v>4783.16</v>
      </c>
      <c r="O28" s="47">
        <v>8900</v>
      </c>
      <c r="P28" s="65"/>
    </row>
    <row r="29" spans="1:16" s="7" customFormat="1" x14ac:dyDescent="0.25">
      <c r="A29" s="36">
        <v>23</v>
      </c>
      <c r="B29" s="20">
        <v>3855</v>
      </c>
      <c r="C29" s="21" t="s">
        <v>66</v>
      </c>
      <c r="D29" s="22" t="s">
        <v>67</v>
      </c>
      <c r="E29" s="23" t="s">
        <v>22</v>
      </c>
      <c r="F29" s="24" t="s">
        <v>9</v>
      </c>
      <c r="G29" s="23">
        <v>1997</v>
      </c>
      <c r="H29" s="23" t="s">
        <v>33</v>
      </c>
      <c r="I29" s="23">
        <v>31.1</v>
      </c>
      <c r="J29" s="25" t="s">
        <v>20</v>
      </c>
      <c r="K29" s="25">
        <v>1</v>
      </c>
      <c r="L29" s="38" t="s">
        <v>19</v>
      </c>
      <c r="M29" s="48">
        <v>9985.2800000000007</v>
      </c>
      <c r="N29" s="47">
        <v>9985.2800000000007</v>
      </c>
      <c r="O29" s="47">
        <v>36000</v>
      </c>
      <c r="P29" s="65"/>
    </row>
    <row r="30" spans="1:16" s="7" customFormat="1" x14ac:dyDescent="0.25">
      <c r="A30" s="36">
        <v>24</v>
      </c>
      <c r="B30" s="20">
        <v>4438</v>
      </c>
      <c r="C30" s="21" t="s">
        <v>68</v>
      </c>
      <c r="D30" s="22" t="s">
        <v>56</v>
      </c>
      <c r="E30" s="23" t="s">
        <v>36</v>
      </c>
      <c r="F30" s="24" t="s">
        <v>54</v>
      </c>
      <c r="G30" s="23">
        <v>1995</v>
      </c>
      <c r="H30" s="23" t="s">
        <v>33</v>
      </c>
      <c r="I30" s="23">
        <v>62.6</v>
      </c>
      <c r="J30" s="25" t="s">
        <v>20</v>
      </c>
      <c r="K30" s="25">
        <v>1</v>
      </c>
      <c r="L30" s="38" t="s">
        <v>19</v>
      </c>
      <c r="M30" s="48">
        <v>21450.89</v>
      </c>
      <c r="N30" s="47">
        <v>21450.89</v>
      </c>
      <c r="O30" s="47">
        <v>73000</v>
      </c>
      <c r="P30" s="65"/>
    </row>
    <row r="31" spans="1:16" s="7" customFormat="1" x14ac:dyDescent="0.25">
      <c r="A31" s="36">
        <v>25</v>
      </c>
      <c r="B31" s="20">
        <v>5152</v>
      </c>
      <c r="C31" s="21" t="s">
        <v>69</v>
      </c>
      <c r="D31" s="22" t="s">
        <v>70</v>
      </c>
      <c r="E31" s="23" t="s">
        <v>59</v>
      </c>
      <c r="F31" s="24" t="s">
        <v>60</v>
      </c>
      <c r="G31" s="23">
        <v>1990</v>
      </c>
      <c r="H31" s="23" t="s">
        <v>38</v>
      </c>
      <c r="I31" s="23">
        <v>3.2</v>
      </c>
      <c r="J31" s="25" t="s">
        <v>20</v>
      </c>
      <c r="K31" s="25">
        <v>1</v>
      </c>
      <c r="L31" s="38" t="s">
        <v>19</v>
      </c>
      <c r="M31" s="48">
        <v>698.46</v>
      </c>
      <c r="N31" s="47">
        <v>698.46</v>
      </c>
      <c r="O31" s="47">
        <v>3600</v>
      </c>
      <c r="P31" s="65"/>
    </row>
    <row r="32" spans="1:16" s="7" customFormat="1" x14ac:dyDescent="0.25">
      <c r="A32" s="36">
        <v>26</v>
      </c>
      <c r="B32" s="20">
        <v>5153</v>
      </c>
      <c r="C32" s="21" t="s">
        <v>71</v>
      </c>
      <c r="D32" s="22" t="s">
        <v>72</v>
      </c>
      <c r="E32" s="23" t="s">
        <v>59</v>
      </c>
      <c r="F32" s="24" t="s">
        <v>60</v>
      </c>
      <c r="G32" s="23">
        <v>1990</v>
      </c>
      <c r="H32" s="23" t="s">
        <v>38</v>
      </c>
      <c r="I32" s="23">
        <v>7.9</v>
      </c>
      <c r="J32" s="25" t="s">
        <v>78</v>
      </c>
      <c r="K32" s="25">
        <v>1</v>
      </c>
      <c r="L32" s="38" t="s">
        <v>19</v>
      </c>
      <c r="M32" s="48">
        <v>698.46</v>
      </c>
      <c r="N32" s="47">
        <v>698.46</v>
      </c>
      <c r="O32" s="47">
        <v>9100</v>
      </c>
      <c r="P32" s="66"/>
    </row>
    <row r="33" spans="1:16" s="2" customFormat="1" x14ac:dyDescent="0.2">
      <c r="A33" s="67" t="s">
        <v>79</v>
      </c>
      <c r="B33" s="67"/>
      <c r="C33" s="67"/>
      <c r="D33" s="68"/>
      <c r="E33" s="34"/>
      <c r="F33" s="34"/>
      <c r="G33" s="34"/>
      <c r="H33" s="34"/>
      <c r="I33" s="34"/>
      <c r="J33" s="34"/>
      <c r="K33" s="40">
        <f t="shared" ref="K33:O33" si="0">SUM(K7:K32)</f>
        <v>26</v>
      </c>
      <c r="L33" s="35"/>
      <c r="M33" s="49">
        <f t="shared" si="0"/>
        <v>99412.9</v>
      </c>
      <c r="N33" s="49">
        <f t="shared" si="0"/>
        <v>99412.9</v>
      </c>
      <c r="O33" s="49">
        <f t="shared" si="0"/>
        <v>502900</v>
      </c>
      <c r="P33" s="50"/>
    </row>
    <row r="34" spans="1:16" s="2" customFormat="1" ht="12.75" x14ac:dyDescent="0.2">
      <c r="A34" s="8"/>
      <c r="B34" s="4"/>
      <c r="D34" s="9"/>
      <c r="K34" s="4"/>
      <c r="L34" s="10"/>
      <c r="M34" s="11"/>
      <c r="N34" s="11"/>
      <c r="O34" s="11"/>
      <c r="P34" s="11"/>
    </row>
    <row r="35" spans="1:16" s="1" customFormat="1" x14ac:dyDescent="0.25">
      <c r="A35" s="51" t="s">
        <v>102</v>
      </c>
      <c r="B35" s="4"/>
      <c r="C35" s="2"/>
      <c r="D35" s="9"/>
      <c r="E35" s="2"/>
      <c r="F35" s="2"/>
      <c r="G35" s="2"/>
      <c r="H35" s="2"/>
      <c r="I35" s="2"/>
      <c r="J35" s="2"/>
      <c r="K35" s="4"/>
      <c r="L35" s="10"/>
      <c r="M35" s="11"/>
      <c r="N35" s="11"/>
      <c r="O35" s="11"/>
      <c r="P35" s="11"/>
    </row>
    <row r="38" spans="1:16" ht="69.75" customHeight="1" x14ac:dyDescent="0.25">
      <c r="A38" s="62"/>
      <c r="B38" s="62"/>
      <c r="C38" s="62"/>
      <c r="D38" s="62"/>
      <c r="E38" s="62"/>
      <c r="F38" s="62"/>
      <c r="G38" s="62"/>
      <c r="H38" s="62"/>
      <c r="I38" s="43"/>
      <c r="J38" s="43"/>
      <c r="K38" s="43"/>
      <c r="L38" s="43"/>
      <c r="M38" s="43"/>
      <c r="N38" s="63"/>
      <c r="O38" s="63"/>
      <c r="P38" s="63"/>
    </row>
    <row r="39" spans="1:16" x14ac:dyDescent="0.25">
      <c r="M39" s="52"/>
      <c r="N39" s="52"/>
      <c r="O39" s="53"/>
      <c r="P39" s="52"/>
    </row>
    <row r="40" spans="1:16" x14ac:dyDescent="0.25">
      <c r="M40" s="52"/>
      <c r="N40" s="53"/>
      <c r="O40" s="53"/>
      <c r="P40" s="54"/>
    </row>
    <row r="41" spans="1:16" x14ac:dyDescent="0.25">
      <c r="M41" s="53"/>
      <c r="N41" s="53"/>
      <c r="O41" s="53"/>
      <c r="P41" s="54"/>
    </row>
    <row r="42" spans="1:16" x14ac:dyDescent="0.25">
      <c r="M42" s="55"/>
      <c r="N42" s="53"/>
      <c r="O42" s="53"/>
      <c r="P42" s="53"/>
    </row>
    <row r="43" spans="1:16" x14ac:dyDescent="0.25">
      <c r="M43" s="53"/>
      <c r="N43" s="53"/>
      <c r="O43" s="53"/>
      <c r="P43" s="55"/>
    </row>
    <row r="44" spans="1:16" x14ac:dyDescent="0.25">
      <c r="M44" s="53"/>
      <c r="N44" s="53"/>
      <c r="O44" s="53"/>
      <c r="P44" s="53"/>
    </row>
    <row r="45" spans="1:16" x14ac:dyDescent="0.25">
      <c r="M45" s="53"/>
      <c r="N45" s="53"/>
      <c r="O45" s="53"/>
      <c r="P45" s="53"/>
    </row>
  </sheetData>
  <autoFilter ref="A6:P33"/>
  <mergeCells count="15">
    <mergeCell ref="A38:H38"/>
    <mergeCell ref="N38:P38"/>
    <mergeCell ref="P7:P32"/>
    <mergeCell ref="O4:O5"/>
    <mergeCell ref="P4:P5"/>
    <mergeCell ref="A33:D33"/>
    <mergeCell ref="A1:P2"/>
    <mergeCell ref="A3:O3"/>
    <mergeCell ref="A4:A5"/>
    <mergeCell ref="B4:B5"/>
    <mergeCell ref="C4:C5"/>
    <mergeCell ref="D4:D5"/>
    <mergeCell ref="E4:L4"/>
    <mergeCell ref="M4:M5"/>
    <mergeCell ref="N4:N5"/>
  </mergeCells>
  <hyperlinks>
    <hyperlink ref="P7:P32" location="Фото!A1" display="Фото!A1"/>
  </hyperlinks>
  <pageMargins left="0.70866141732283472" right="0.70866141732283472" top="0.74803149606299213" bottom="0.74803149606299213" header="0.31496062992125984" footer="0.31496062992125984"/>
  <pageSetup paperSize="9"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"/>
  <sheetViews>
    <sheetView zoomScale="50" zoomScaleNormal="50" workbookViewId="0"/>
  </sheetViews>
  <sheetFormatPr defaultRowHeight="15" x14ac:dyDescent="0.25"/>
  <sheetData>
    <row r="1" spans="2:7" x14ac:dyDescent="0.25">
      <c r="B1" s="69" t="s">
        <v>73</v>
      </c>
      <c r="C1" s="69"/>
      <c r="D1" s="69"/>
      <c r="E1" s="69"/>
      <c r="F1" s="69"/>
      <c r="G1" s="69"/>
    </row>
  </sheetData>
  <mergeCells count="1">
    <mergeCell ref="B1:G1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zoomScale="90" zoomScaleNormal="90" workbookViewId="0">
      <selection activeCell="F29" sqref="F29:F30"/>
    </sheetView>
  </sheetViews>
  <sheetFormatPr defaultRowHeight="15" x14ac:dyDescent="0.25"/>
  <cols>
    <col min="1" max="2" width="8.85546875" style="1"/>
    <col min="3" max="3" width="22.7109375" style="1" customWidth="1"/>
    <col min="4" max="4" width="24.42578125" style="1" customWidth="1"/>
    <col min="5" max="5" width="23" style="1" customWidth="1"/>
    <col min="6" max="6" width="35.140625" style="1" customWidth="1"/>
    <col min="7" max="7" width="8.85546875" style="1"/>
  </cols>
  <sheetData>
    <row r="1" spans="2:6" s="1" customFormat="1" x14ac:dyDescent="0.25"/>
    <row r="2" spans="2:6" s="1" customFormat="1" ht="15.75" x14ac:dyDescent="0.25">
      <c r="B2" s="76" t="s">
        <v>80</v>
      </c>
      <c r="C2" s="76"/>
      <c r="D2" s="76"/>
      <c r="E2" s="76"/>
      <c r="F2" s="76"/>
    </row>
    <row r="3" spans="2:6" s="1" customFormat="1" ht="15.75" customHeight="1" x14ac:dyDescent="0.25">
      <c r="B3" s="70" t="s">
        <v>81</v>
      </c>
      <c r="C3" s="71"/>
      <c r="D3" s="77" t="s">
        <v>82</v>
      </c>
      <c r="E3" s="77"/>
      <c r="F3" s="77"/>
    </row>
    <row r="4" spans="2:6" s="1" customFormat="1" ht="15.75" x14ac:dyDescent="0.25">
      <c r="B4" s="70" t="s">
        <v>83</v>
      </c>
      <c r="C4" s="71"/>
      <c r="D4" s="78" t="s">
        <v>84</v>
      </c>
      <c r="E4" s="78"/>
      <c r="F4" s="78"/>
    </row>
    <row r="5" spans="2:6" s="1" customFormat="1" ht="15.75" x14ac:dyDescent="0.25">
      <c r="B5" s="70" t="s">
        <v>85</v>
      </c>
      <c r="C5" s="71"/>
      <c r="D5" s="79">
        <v>43294</v>
      </c>
      <c r="E5" s="79"/>
      <c r="F5" s="79"/>
    </row>
    <row r="6" spans="2:6" s="1" customFormat="1" ht="15.75" x14ac:dyDescent="0.25">
      <c r="B6" s="70" t="s">
        <v>17</v>
      </c>
      <c r="C6" s="71"/>
      <c r="D6" s="72">
        <f>'Публічний паспорт активу_монети'!O33</f>
        <v>502900</v>
      </c>
      <c r="E6" s="72"/>
      <c r="F6" s="72"/>
    </row>
    <row r="7" spans="2:6" s="1" customFormat="1" ht="15.75" x14ac:dyDescent="0.25">
      <c r="B7" s="73"/>
      <c r="C7" s="74"/>
      <c r="D7" s="74"/>
      <c r="E7" s="74"/>
      <c r="F7" s="74"/>
    </row>
    <row r="8" spans="2:6" s="1" customFormat="1" ht="15.75" x14ac:dyDescent="0.25">
      <c r="B8" s="75" t="s">
        <v>86</v>
      </c>
      <c r="C8" s="75"/>
      <c r="D8" s="75"/>
      <c r="E8" s="75"/>
      <c r="F8" s="75"/>
    </row>
    <row r="9" spans="2:6" s="1" customFormat="1" ht="31.15" customHeight="1" x14ac:dyDescent="0.25">
      <c r="B9" s="12" t="s">
        <v>87</v>
      </c>
      <c r="C9" s="12" t="s">
        <v>88</v>
      </c>
      <c r="D9" s="13" t="s">
        <v>89</v>
      </c>
      <c r="E9" s="12" t="s">
        <v>90</v>
      </c>
      <c r="F9" s="12" t="s">
        <v>91</v>
      </c>
    </row>
    <row r="10" spans="2:6" s="1" customFormat="1" ht="15.75" x14ac:dyDescent="0.25">
      <c r="B10" s="14">
        <v>1</v>
      </c>
      <c r="C10" s="15">
        <v>43963</v>
      </c>
      <c r="D10" s="16">
        <v>603480</v>
      </c>
      <c r="E10" s="44" t="s">
        <v>22</v>
      </c>
      <c r="F10" s="17" t="s">
        <v>98</v>
      </c>
    </row>
    <row r="11" spans="2:6" s="1" customFormat="1" ht="15.75" x14ac:dyDescent="0.25">
      <c r="B11" s="14">
        <v>2</v>
      </c>
      <c r="C11" s="18">
        <v>43970</v>
      </c>
      <c r="D11" s="16">
        <f>D10-D10/100*10</f>
        <v>543132</v>
      </c>
      <c r="E11" s="45" t="s">
        <v>22</v>
      </c>
      <c r="F11" s="17" t="s">
        <v>98</v>
      </c>
    </row>
    <row r="12" spans="2:6" s="1" customFormat="1" ht="15.75" x14ac:dyDescent="0.25">
      <c r="B12" s="14">
        <v>3</v>
      </c>
      <c r="C12" s="18">
        <v>43977</v>
      </c>
      <c r="D12" s="16">
        <f>D10-D10/100*20</f>
        <v>482784</v>
      </c>
      <c r="E12" s="45" t="s">
        <v>22</v>
      </c>
      <c r="F12" s="17" t="s">
        <v>98</v>
      </c>
    </row>
    <row r="13" spans="2:6" s="1" customFormat="1" ht="15.75" x14ac:dyDescent="0.25">
      <c r="B13" s="14">
        <v>4</v>
      </c>
      <c r="C13" s="15">
        <v>44266</v>
      </c>
      <c r="D13" s="16">
        <v>824730.75</v>
      </c>
      <c r="E13" s="45" t="s">
        <v>22</v>
      </c>
      <c r="F13" s="14" t="s">
        <v>100</v>
      </c>
    </row>
    <row r="14" spans="2:6" s="1" customFormat="1" ht="15.75" x14ac:dyDescent="0.25">
      <c r="B14" s="14">
        <v>5</v>
      </c>
      <c r="C14" s="18">
        <v>44273</v>
      </c>
      <c r="D14" s="16">
        <v>742257.68</v>
      </c>
      <c r="E14" s="45" t="s">
        <v>22</v>
      </c>
      <c r="F14" s="14" t="s">
        <v>100</v>
      </c>
    </row>
    <row r="15" spans="2:6" s="1" customFormat="1" ht="15.75" x14ac:dyDescent="0.25">
      <c r="B15" s="14">
        <v>6</v>
      </c>
      <c r="C15" s="18">
        <v>44280</v>
      </c>
      <c r="D15" s="16">
        <v>659784.6</v>
      </c>
      <c r="E15" s="45" t="s">
        <v>22</v>
      </c>
      <c r="F15" s="14" t="s">
        <v>100</v>
      </c>
    </row>
    <row r="16" spans="2:6" s="1" customFormat="1" ht="15.75" x14ac:dyDescent="0.25">
      <c r="B16" s="14"/>
      <c r="C16" s="18"/>
      <c r="D16" s="19"/>
      <c r="E16" s="19"/>
      <c r="F16" s="14"/>
    </row>
    <row r="17" spans="2:6" s="1" customFormat="1" ht="15.75" x14ac:dyDescent="0.25">
      <c r="B17" s="14"/>
      <c r="C17" s="18"/>
      <c r="D17" s="19"/>
      <c r="E17" s="19"/>
      <c r="F17" s="14"/>
    </row>
    <row r="18" spans="2:6" s="1" customFormat="1" ht="15.75" x14ac:dyDescent="0.25">
      <c r="B18" s="14"/>
      <c r="C18" s="18"/>
      <c r="D18" s="19"/>
      <c r="E18" s="19"/>
      <c r="F18" s="14"/>
    </row>
    <row r="19" spans="2:6" s="1" customFormat="1" ht="15.75" x14ac:dyDescent="0.25">
      <c r="B19" s="14"/>
      <c r="C19" s="18"/>
      <c r="D19" s="19"/>
      <c r="E19" s="19"/>
      <c r="F19" s="14"/>
    </row>
    <row r="20" spans="2:6" s="1" customFormat="1" ht="15.75" x14ac:dyDescent="0.25">
      <c r="B20" s="14"/>
      <c r="C20" s="18"/>
      <c r="D20" s="19"/>
      <c r="E20" s="19"/>
      <c r="F20" s="14"/>
    </row>
    <row r="21" spans="2:6" s="1" customFormat="1" ht="15.75" x14ac:dyDescent="0.25">
      <c r="B21" s="14"/>
      <c r="C21" s="18"/>
      <c r="D21" s="19"/>
      <c r="E21" s="19"/>
      <c r="F21" s="14"/>
    </row>
    <row r="22" spans="2:6" s="1" customFormat="1" ht="15.75" x14ac:dyDescent="0.25">
      <c r="B22" s="14"/>
      <c r="C22" s="18"/>
      <c r="D22" s="19"/>
      <c r="E22" s="19"/>
      <c r="F22" s="14"/>
    </row>
    <row r="23" spans="2:6" s="1" customFormat="1" ht="15.75" x14ac:dyDescent="0.25">
      <c r="B23" s="14"/>
      <c r="C23" s="18"/>
      <c r="D23" s="19"/>
      <c r="E23" s="19"/>
      <c r="F23" s="14"/>
    </row>
    <row r="24" spans="2:6" s="1" customFormat="1" ht="15.75" x14ac:dyDescent="0.25">
      <c r="B24" s="14"/>
      <c r="C24" s="18"/>
      <c r="D24" s="19"/>
      <c r="E24" s="19"/>
      <c r="F24" s="14"/>
    </row>
  </sheetData>
  <mergeCells count="11">
    <mergeCell ref="B6:C6"/>
    <mergeCell ref="D6:F6"/>
    <mergeCell ref="B7:F7"/>
    <mergeCell ref="B8:F8"/>
    <mergeCell ref="B2:F2"/>
    <mergeCell ref="B3:C3"/>
    <mergeCell ref="D3:F3"/>
    <mergeCell ref="B4:C4"/>
    <mergeCell ref="D4:F4"/>
    <mergeCell ref="B5:C5"/>
    <mergeCell ref="D5:F5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Публічний паспорт активу_монети</vt:lpstr>
      <vt:lpstr>Фото</vt:lpstr>
      <vt:lpstr>Журнал торгів</vt:lpstr>
      <vt:lpstr>'Публічний паспорт активу_монети'!Область_друку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Корнєєв Дмитро Євгенійович</cp:lastModifiedBy>
  <cp:lastPrinted>2021-06-09T08:26:09Z</cp:lastPrinted>
  <dcterms:created xsi:type="dcterms:W3CDTF">2018-01-03T12:37:58Z</dcterms:created>
  <dcterms:modified xsi:type="dcterms:W3CDTF">2021-06-22T06:52:07Z</dcterms:modified>
</cp:coreProperties>
</file>