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60" windowWidth="25200" windowHeight="11625" tabRatio="290" firstSheet="2" activeTab="2"/>
  </bookViews>
  <sheets>
    <sheet name="Справочник" sheetId="1" state="hidden" r:id="rId1"/>
    <sheet name="Лист1" sheetId="2" state="hidden" r:id="rId2"/>
    <sheet name="Портфель кредитів" sheetId="3" r:id="rId3"/>
    <sheet name="Група активу" sheetId="4" r:id="rId4"/>
  </sheets>
  <definedNames>
    <definedName name="_xlnm._FilterDatabase" localSheetId="1" hidden="1">'Лист1'!$A$7:$IU$65</definedName>
    <definedName name="_xlnm._FilterDatabase" localSheetId="2" hidden="1">'Портфель кредитів'!$A$3:$BT$3</definedName>
  </definedNames>
  <calcPr fullCalcOnLoad="1"/>
</workbook>
</file>

<file path=xl/sharedStrings.xml><?xml version="1.0" encoding="utf-8"?>
<sst xmlns="http://schemas.openxmlformats.org/spreadsheetml/2006/main" count="4226" uniqueCount="580">
  <si>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</si>
  <si>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</si>
  <si>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</si>
  <si>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</si>
  <si>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6. Претензійно-судова робота та робота з примусового стягнення заборгованості</t>
  </si>
  <si>
    <t>8. Інформація про заставу</t>
  </si>
  <si>
    <t>10. Інша інформація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</si>
  <si>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</si>
  <si>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</si>
  <si>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</si>
  <si>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</si>
  <si>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</si>
  <si>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</si>
  <si>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</si>
  <si>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</si>
  <si>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</si>
  <si>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</si>
  <si>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</si>
  <si>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</si>
  <si>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</si>
  <si>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</si>
  <si>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</si>
  <si>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</si>
  <si>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</si>
  <si>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</si>
  <si>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</si>
  <si>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</si>
  <si>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</si>
  <si>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</si>
  <si>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</si>
  <si>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</si>
  <si>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</si>
  <si>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</si>
  <si>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</si>
  <si>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</si>
  <si>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</si>
  <si>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</si>
  <si>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</si>
  <si>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</si>
  <si>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</si>
  <si>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Короткий опис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</si>
  <si>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</si>
  <si>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</si>
  <si>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</si>
  <si>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</si>
  <si>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</si>
  <si>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</si>
  <si>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</si>
  <si>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</si>
  <si>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</si>
  <si>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</si>
  <si>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</si>
  <si>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</si>
  <si>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</si>
  <si>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</si>
  <si>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</si>
  <si>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</si>
  <si>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</si>
  <si>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</si>
  <si>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</si>
  <si>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</si>
  <si>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</si>
  <si>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</si>
  <si>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</si>
  <si>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</si>
  <si>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</si>
  <si>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</si>
  <si>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</si>
  <si>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</si>
  <si>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</si>
  <si>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</si>
  <si>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</si>
  <si>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</si>
  <si>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</si>
  <si>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</si>
  <si>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</si>
  <si>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</si>
  <si>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</si>
  <si>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</si>
  <si>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</si>
  <si>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</si>
  <si>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</si>
  <si>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</si>
  <si>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</si>
  <si>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</si>
  <si>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</si>
  <si>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</si>
  <si>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</si>
  <si>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</si>
  <si>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</si>
  <si>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</si>
  <si>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</si>
  <si>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</si>
  <si>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</si>
  <si>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</si>
  <si>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</si>
  <si>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</si>
  <si>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</si>
  <si>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</si>
  <si>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</si>
  <si>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</si>
  <si>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</si>
  <si>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</si>
  <si>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</si>
  <si>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</si>
  <si>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</si>
  <si>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11. Інформація про торги</t>
  </si>
  <si>
    <t>Кредит виставлявся на продаж (так/ні)</t>
  </si>
  <si>
    <t>Індивідуально чи у складі портфелю (пулу)</t>
  </si>
  <si>
    <t>Дата останніх торгів</t>
  </si>
  <si>
    <t>11.1.</t>
  </si>
  <si>
    <t>11.2.</t>
  </si>
  <si>
    <t>11.3.</t>
  </si>
  <si>
    <t>11.4.</t>
  </si>
  <si>
    <t>11.5.</t>
  </si>
  <si>
    <t>Кількість проведених торгів</t>
  </si>
  <si>
    <t>Ціна на останніх торгах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</si>
  <si>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</si>
  <si>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</si>
  <si>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</si>
  <si>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</si>
  <si>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</si>
  <si>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</si>
  <si>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</si>
  <si>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</si>
  <si>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</si>
  <si>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</si>
  <si>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</si>
  <si>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</si>
  <si>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</si>
  <si>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</si>
  <si>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</si>
  <si>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</si>
  <si>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</si>
  <si>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</si>
  <si>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Категорія активу</t>
  </si>
  <si>
    <t>Група активу (1, 2, 3, 4)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</si>
  <si>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</si>
  <si>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</si>
  <si>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</si>
  <si>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</si>
  <si>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</si>
  <si>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</si>
  <si>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</si>
  <si>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</si>
  <si>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</si>
  <si>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</si>
  <si>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</si>
  <si>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</si>
  <si>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</si>
  <si>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</si>
  <si>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</si>
  <si>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</si>
  <si>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</si>
  <si>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</si>
  <si>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</si>
  <si>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</si>
  <si>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</si>
  <si>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</si>
  <si>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</si>
  <si>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</si>
  <si>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</si>
  <si>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4.12.</t>
  </si>
  <si>
    <t>4.13.</t>
  </si>
  <si>
    <t>4.14.</t>
  </si>
  <si>
    <t>Сума платежів отриманих від боржника за ІV квартал 2020</t>
  </si>
  <si>
    <t>Сума платежів отриманих від боржника за ІІІ квартал 2020</t>
  </si>
  <si>
    <t>Сума платежів отриманих від боржника за ІІ квартал 2020</t>
  </si>
  <si>
    <t>Сума платежів отриманих від боржника за І квартал 2020</t>
  </si>
  <si>
    <t>баланс</t>
  </si>
  <si>
    <t xml:space="preserve">ПАТ "КБ "ПРЕМІУМ" </t>
  </si>
  <si>
    <t>ні</t>
  </si>
  <si>
    <t>-</t>
  </si>
  <si>
    <t>Матвієнко Микола Миколайович</t>
  </si>
  <si>
    <t>2643720779</t>
  </si>
  <si>
    <t>Клименко Олександр Леонідович</t>
  </si>
  <si>
    <t>2587417630</t>
  </si>
  <si>
    <t>№ 035/О/14</t>
  </si>
  <si>
    <t>Педченко Станіслав Миколайович</t>
  </si>
  <si>
    <t>2742609936</t>
  </si>
  <si>
    <t>№ 0257/О/14</t>
  </si>
  <si>
    <t>№ APEX_TECH 4299</t>
  </si>
  <si>
    <t>Чайка Олександр Володимирович</t>
  </si>
  <si>
    <t>2741003872</t>
  </si>
  <si>
    <t>2286721150</t>
  </si>
  <si>
    <t>№ 159/Ав/15</t>
  </si>
  <si>
    <t>Ізмайлов Антон Ігорович</t>
  </si>
  <si>
    <t>2842606792</t>
  </si>
  <si>
    <t>№ 237/Ав/15</t>
  </si>
  <si>
    <t>Заіка Юрій Валентинович</t>
  </si>
  <si>
    <t>2600901716</t>
  </si>
  <si>
    <t>№ 270/Ов/15</t>
  </si>
  <si>
    <t>Пророк Артем Сергійович</t>
  </si>
  <si>
    <t>3132213634</t>
  </si>
  <si>
    <t>№ 292/Ав/15</t>
  </si>
  <si>
    <t>2727207386</t>
  </si>
  <si>
    <t>№ 26/КСР/15</t>
  </si>
  <si>
    <t>Бегей Василь Амброзійович</t>
  </si>
  <si>
    <t>2682622875</t>
  </si>
  <si>
    <t>№ 322/Ав/15</t>
  </si>
  <si>
    <t>Демченко Ігор Вікторович</t>
  </si>
  <si>
    <t>2452816477</t>
  </si>
  <si>
    <t>№ 340/Ов/15</t>
  </si>
  <si>
    <t>Мовчан Руслан Іванович</t>
  </si>
  <si>
    <t>2666458294</t>
  </si>
  <si>
    <t>№ 384/Ов/15</t>
  </si>
  <si>
    <t xml:space="preserve">Панасенко Ігор Валентинович </t>
  </si>
  <si>
    <t>2324601354</t>
  </si>
  <si>
    <t>№ 409/Ов/15</t>
  </si>
  <si>
    <t>Микал Юрій Вікторович</t>
  </si>
  <si>
    <t>2277106435</t>
  </si>
  <si>
    <t>№ 208/Ов/15</t>
  </si>
  <si>
    <t>Соболєв Олександр Володимирович</t>
  </si>
  <si>
    <t>2839210578</t>
  </si>
  <si>
    <t>№ 32/КСР/15</t>
  </si>
  <si>
    <t>Ворона Вадим Сергійович</t>
  </si>
  <si>
    <t>3111015493</t>
  </si>
  <si>
    <t>№ 472/Ав/15</t>
  </si>
  <si>
    <t>3204107943</t>
  </si>
  <si>
    <t>№ 181/Ав/15</t>
  </si>
  <si>
    <t>Білогородський Михайло Ілліч</t>
  </si>
  <si>
    <t>2496418198</t>
  </si>
  <si>
    <t>№ 125/Ов/15</t>
  </si>
  <si>
    <t>Желтоногов Олександр Сергійович</t>
  </si>
  <si>
    <t>3210722399</t>
  </si>
  <si>
    <t>№ 504/Ов/15</t>
  </si>
  <si>
    <t>Зачепа Андрій Андрійович</t>
  </si>
  <si>
    <t>2850102436</t>
  </si>
  <si>
    <t>№ 255/Ав/15</t>
  </si>
  <si>
    <t>Костянецький Антон Геннадійович</t>
  </si>
  <si>
    <t>3275818495</t>
  </si>
  <si>
    <t>№ 476/Ав/15</t>
  </si>
  <si>
    <t>Оглобля Сергій Володимирович</t>
  </si>
  <si>
    <t>3025501110</t>
  </si>
  <si>
    <t>№ 001/Ав/15-16</t>
  </si>
  <si>
    <t>Мишко Андрій Миколайович</t>
  </si>
  <si>
    <t>2974603152</t>
  </si>
  <si>
    <t>Ольшанський Данііл Олександрович</t>
  </si>
  <si>
    <t>3563612331</t>
  </si>
  <si>
    <t>№ APEX_TECH 38542</t>
  </si>
  <si>
    <t>Сморчкова Юлія Володимирівна</t>
  </si>
  <si>
    <t>2767200388</t>
  </si>
  <si>
    <t>№ 442/Ов/15</t>
  </si>
  <si>
    <t>Сморчков Віктор Володимирович</t>
  </si>
  <si>
    <t>2615117714</t>
  </si>
  <si>
    <t>№ 450/Ов/15</t>
  </si>
  <si>
    <t>Тимощук Ольга Олександрівна</t>
  </si>
  <si>
    <t>2571111142</t>
  </si>
  <si>
    <t>№ 063/Ав/15</t>
  </si>
  <si>
    <t>Погиба Павло Павлович</t>
  </si>
  <si>
    <t>2825523759</t>
  </si>
  <si>
    <t>№ 035/Ав/1-16</t>
  </si>
  <si>
    <t>Якобсон Ростислав Михайлович</t>
  </si>
  <si>
    <t>2748515251</t>
  </si>
  <si>
    <t>№ 029/Ав/1-16</t>
  </si>
  <si>
    <t>Галушко Олександр Васильович</t>
  </si>
  <si>
    <t>2251313158</t>
  </si>
  <si>
    <t>№ 466/Ав/15</t>
  </si>
  <si>
    <t>Кириленко Анна Анатоліївна</t>
  </si>
  <si>
    <t>3378309682</t>
  </si>
  <si>
    <t>№ 007/Ав/1-16</t>
  </si>
  <si>
    <t>2654013150</t>
  </si>
  <si>
    <t>№ 074/Ав/15</t>
  </si>
  <si>
    <t>Бдюлєв Дмитро Анатолійович</t>
  </si>
  <si>
    <t>2517413031</t>
  </si>
  <si>
    <t>№ 199/Ав/15</t>
  </si>
  <si>
    <t>Дубинський Юрій Львович</t>
  </si>
  <si>
    <t>2532203193</t>
  </si>
  <si>
    <t>№ 183/Ав/15</t>
  </si>
  <si>
    <t>Хміль Ігор Олександрович</t>
  </si>
  <si>
    <t>2573711111</t>
  </si>
  <si>
    <t>№ 415/Ав/15</t>
  </si>
  <si>
    <t>Марголін Олег Олегович</t>
  </si>
  <si>
    <t>2712110511</t>
  </si>
  <si>
    <t>№ 346/Ав/15</t>
  </si>
  <si>
    <t>Андрущак Олег Анатолійович</t>
  </si>
  <si>
    <t>2901417638</t>
  </si>
  <si>
    <t>№ 497/Ав/15</t>
  </si>
  <si>
    <t>Дудніченко Тетяна Анатоліївна</t>
  </si>
  <si>
    <t>2722301209</t>
  </si>
  <si>
    <t>№ 189/Ов/15</t>
  </si>
  <si>
    <t>Войдаковська Оксана Валеріївна</t>
  </si>
  <si>
    <t>2594301445</t>
  </si>
  <si>
    <t>№ 289/Ов/15</t>
  </si>
  <si>
    <t>Роздорожний Юрій Анатолійович</t>
  </si>
  <si>
    <t>2812208996</t>
  </si>
  <si>
    <t>№ 002/Ов/1-16</t>
  </si>
  <si>
    <t>Жолинський Віктор Болеславович</t>
  </si>
  <si>
    <t>2201307438</t>
  </si>
  <si>
    <t>№ 454/Ов/15</t>
  </si>
  <si>
    <t>Крикливий Вадим Олегович</t>
  </si>
  <si>
    <t>3196518631</t>
  </si>
  <si>
    <t>№ 486/Ов/15</t>
  </si>
  <si>
    <t>3108012556</t>
  </si>
  <si>
    <t>№ 393-1/ОвЗ/15</t>
  </si>
  <si>
    <t>3201502931</t>
  </si>
  <si>
    <t>№ 393-11/ОвЗ/15</t>
  </si>
  <si>
    <t>№ APEX_TECH 19830</t>
  </si>
  <si>
    <t>2755104770</t>
  </si>
  <si>
    <t>№ 393-26/ОвЗ/15</t>
  </si>
  <si>
    <t>2803122430</t>
  </si>
  <si>
    <t>№ 393-38/ОвЗ/15</t>
  </si>
  <si>
    <t>3526400574</t>
  </si>
  <si>
    <t>№ 393-40/ОвЗ/15</t>
  </si>
  <si>
    <t>Жолинська Ірина Вікторівна</t>
  </si>
  <si>
    <t>3305600520</t>
  </si>
  <si>
    <t>№ 001/Ов/16-16</t>
  </si>
  <si>
    <t>Бойко Олена Іванівна</t>
  </si>
  <si>
    <t>2312022729</t>
  </si>
  <si>
    <t>№ APEX_TECH 14825</t>
  </si>
  <si>
    <t>Бойко Андрій Богданович</t>
  </si>
  <si>
    <t>3183104797</t>
  </si>
  <si>
    <t>№ APEX_TECH 22550</t>
  </si>
  <si>
    <t xml:space="preserve">Кобець Ігор Валерійович </t>
  </si>
  <si>
    <t>3179419873</t>
  </si>
  <si>
    <t>№ APEX_TECH 22579</t>
  </si>
  <si>
    <t>2758915129</t>
  </si>
  <si>
    <t>№ APEX_TECH 21910</t>
  </si>
  <si>
    <t>Таскаєв Олександр Євгенійович</t>
  </si>
  <si>
    <t>1809911212</t>
  </si>
  <si>
    <t>№ APEX_TECH 26487</t>
  </si>
  <si>
    <t>Бурлак Олексій Володимирович</t>
  </si>
  <si>
    <t>2821306977</t>
  </si>
  <si>
    <t>№ APEX_TECH 25215</t>
  </si>
  <si>
    <t>Радзієвська Тетяна Миколаївна</t>
  </si>
  <si>
    <t>2571105482</t>
  </si>
  <si>
    <t>№ APEX_TECH 32078</t>
  </si>
  <si>
    <t>Недзельський Олег Андрійович</t>
  </si>
  <si>
    <t>3398007014</t>
  </si>
  <si>
    <t>№ APEX_TECH 36175</t>
  </si>
  <si>
    <t>Дробязко Людмила Вікторівна</t>
  </si>
  <si>
    <t>2400817589</t>
  </si>
  <si>
    <t>№ APEX_TECH 31696</t>
  </si>
  <si>
    <t>Середа Сергій Петрович</t>
  </si>
  <si>
    <t>3145210850</t>
  </si>
  <si>
    <t>№ APEX_TECH 30997</t>
  </si>
  <si>
    <t>Відомості про проведення уповноваженою особою на ліквідацію роботи щодо повернення коштів боржниками  Преміум банку станом за 31.05.2016</t>
  </si>
  <si>
    <t>Р О З Р А Х У Н О К</t>
  </si>
  <si>
    <t>№ з/п</t>
  </si>
  <si>
    <t>Найменування боржника банку</t>
  </si>
  <si>
    <t>Код  ІПН</t>
  </si>
  <si>
    <t>Знаходження позичатьника в зоні АТО та Криму (так/ні)</t>
  </si>
  <si>
    <t>Підстава виникнення заборгованості</t>
  </si>
  <si>
    <t>Забезпечення договору</t>
  </si>
  <si>
    <t>Інформація про проведену роботу</t>
  </si>
  <si>
    <t>Інформація про продаж</t>
  </si>
  <si>
    <t>БЛАНКОВИЙ</t>
  </si>
  <si>
    <t>Розрахунок працюючих кредитів (1-3 якість кредиту)</t>
  </si>
  <si>
    <t>Якість кредиту та обслуговування боргу</t>
  </si>
  <si>
    <t>ДИСКОНТУВАННЯ</t>
  </si>
  <si>
    <t>Номер балансового рахунку</t>
  </si>
  <si>
    <t>Кредитний продукт</t>
  </si>
  <si>
    <t>№ договору</t>
  </si>
  <si>
    <t>Код валюти</t>
  </si>
  <si>
    <t>% ставка по договору</t>
  </si>
  <si>
    <t>Дата укладання договору (дд/мм/рр)</t>
  </si>
  <si>
    <t>Дата закінчення договору (дд/мм/рр)</t>
  </si>
  <si>
    <t>Вид забезпечення</t>
  </si>
  <si>
    <t>Опис забезпечення</t>
  </si>
  <si>
    <t>Вартість забезпечення згідно договору (екв. грн.)</t>
  </si>
  <si>
    <t>Наявність поруки</t>
  </si>
  <si>
    <t>Заборгованість по тілу станом на звітну дату (01/06/2016)</t>
  </si>
  <si>
    <t>Заборгованість за %, станом на звітну дату (01/06/2016)</t>
  </si>
  <si>
    <t>Заборгованість за комісіями, станом на звітну дату 01.06.2016</t>
  </si>
  <si>
    <t>Сумарна заборгованість станом на звітну дату (01/06/2016)</t>
  </si>
  <si>
    <t>Клас позичальника згідно 23 Постанови *П - это кредиты без класса, портфельная основа (категория определяется по дням просрочки)</t>
  </si>
  <si>
    <t>Категорія кредиту згідно 23 Постанови</t>
  </si>
  <si>
    <t>Дата виникнення простроченої заборгованості (дд/мм/рр)</t>
  </si>
  <si>
    <t>Кількість днів прострочки*</t>
  </si>
  <si>
    <t>Дата останньої погашеності заборгованості(кредит або відсоток по кредиту) (дд/мм/рр)</t>
  </si>
  <si>
    <t>Дата надіслання вимоги/претензії (дд/мм/рр)</t>
  </si>
  <si>
    <t>Дата звернення до суду (дд/мм/рр)</t>
  </si>
  <si>
    <t>Що є предметом спору</t>
  </si>
  <si>
    <t>Номер справи, стан розгляду справи у судах</t>
  </si>
  <si>
    <t>Інформація про адвоката, юридичну компанію, які залучені по справі на умовах договору, як юридичні консультанти</t>
  </si>
  <si>
    <t xml:space="preserve">Номер виконавчого провадження, стан роботи з виконавчого провадження, інша робота </t>
  </si>
  <si>
    <t>Надходженя коштів</t>
  </si>
  <si>
    <t>Інфо (продано, виставлено на біржу, подано на Фонд на погодження поч. ціни, погоджено поч. ціну, передано на оцінку, інше)</t>
  </si>
  <si>
    <t>Оціночна вартість, грн.</t>
  </si>
  <si>
    <t>Початкова ціна, грн.</t>
  </si>
  <si>
    <t>Назва організатора торгів</t>
  </si>
  <si>
    <t>Дата аукціону</t>
  </si>
  <si>
    <t>Сума реалізації, грн.</t>
  </si>
  <si>
    <t>Загальна заборгованість, екв. в грн.</t>
  </si>
  <si>
    <t>Доля вартості від суми заборгованості  незабезпечених кредитів</t>
  </si>
  <si>
    <t>Клас боржника</t>
  </si>
  <si>
    <t>Кількість календарних днів прострочення (включно)</t>
  </si>
  <si>
    <t>Стан обслуговування боргу</t>
  </si>
  <si>
    <t>Категорія якості кредиту</t>
  </si>
  <si>
    <t>Показник ризику кредиту</t>
  </si>
  <si>
    <t>Безризикова ставка. % (для довгострокових кредитів)</t>
  </si>
  <si>
    <t>Ризик по категорії якості</t>
  </si>
  <si>
    <t>Ризик інфляції</t>
  </si>
  <si>
    <t>Законодавчий ризик</t>
  </si>
  <si>
    <t>Ризик знаходження майна у іншого банку</t>
  </si>
  <si>
    <t>Ризик  знаходження на окупованих територіях</t>
  </si>
  <si>
    <t>Ставка дисконтування. %</t>
  </si>
  <si>
    <t>Термін, років</t>
  </si>
  <si>
    <t>Вартість кредиту, грн</t>
  </si>
  <si>
    <t>Назва фіз/юр особи</t>
  </si>
  <si>
    <t>Сума, грн.</t>
  </si>
  <si>
    <t>Загальна</t>
  </si>
  <si>
    <t>в т.ч. прострочена, грн.</t>
  </si>
  <si>
    <t>Дата (дд/мм/рр)</t>
  </si>
  <si>
    <t>Загальна вартість, грн, без ПДВ.</t>
  </si>
  <si>
    <t>Загальна вартість, грн.</t>
  </si>
  <si>
    <t>Ймовірний грошовий потік від продажу застави/іпотеки</t>
  </si>
  <si>
    <t>Загальна вартість, грн. з урахуванням ймовірного продажу застави/іпотеки</t>
  </si>
  <si>
    <t>МИН</t>
  </si>
  <si>
    <t>Строк до закінчення договору, місяців</t>
  </si>
  <si>
    <t>Залишок до виплати = загальній сумі заборгованості</t>
  </si>
  <si>
    <t>Річна процентна ставка</t>
  </si>
  <si>
    <t>Сума погашення заборгованості за 1 міс., грн.</t>
  </si>
  <si>
    <t>Загальна сума погашення заборгованості, грн.</t>
  </si>
  <si>
    <t>Категорія якості</t>
  </si>
  <si>
    <t>2625/</t>
  </si>
  <si>
    <t>Овердрафт +/-/</t>
  </si>
  <si>
    <t>980/</t>
  </si>
  <si>
    <t xml:space="preserve"> </t>
  </si>
  <si>
    <t>0</t>
  </si>
  <si>
    <t/>
  </si>
  <si>
    <t>П</t>
  </si>
  <si>
    <t>високий</t>
  </si>
  <si>
    <t>2203/2207/</t>
  </si>
  <si>
    <t>Г</t>
  </si>
  <si>
    <t>задовільний</t>
  </si>
  <si>
    <t>2207/2625/</t>
  </si>
  <si>
    <t>Кредит физ. лица/-/Овердрафт +/-/</t>
  </si>
  <si>
    <t>добрий</t>
  </si>
  <si>
    <t>Б</t>
  </si>
  <si>
    <t>ФО_інші</t>
  </si>
  <si>
    <t>слабкий</t>
  </si>
  <si>
    <t>237/Ав/15</t>
  </si>
  <si>
    <t>497/Ав/15</t>
  </si>
  <si>
    <t>03.03.2016</t>
  </si>
  <si>
    <t>А</t>
  </si>
  <si>
    <t>2207/</t>
  </si>
  <si>
    <t>125/Ов/15</t>
  </si>
  <si>
    <t>05.04.2016/22.04.2016</t>
  </si>
  <si>
    <t>199/Ав/15</t>
  </si>
  <si>
    <t>322/Ав/15</t>
  </si>
  <si>
    <t>2202/2207/</t>
  </si>
  <si>
    <t>В</t>
  </si>
  <si>
    <t>Вишнякова І. О.</t>
  </si>
  <si>
    <t>№181/Ав/15</t>
  </si>
  <si>
    <t>289/Ов/15</t>
  </si>
  <si>
    <t>26.02.2016/15.03.2016</t>
  </si>
  <si>
    <t>472/Ав/15</t>
  </si>
  <si>
    <t>466/Ав/15</t>
  </si>
  <si>
    <t>Кредит физ. лица/-/</t>
  </si>
  <si>
    <t>340/Ов/15</t>
  </si>
  <si>
    <t>183/Ав/15</t>
  </si>
  <si>
    <t>189/Ов/15</t>
  </si>
  <si>
    <t>504/Ов/15</t>
  </si>
  <si>
    <t>001/Ов/16-16</t>
  </si>
  <si>
    <t>454/Ов/15</t>
  </si>
  <si>
    <t>16.03.2016/18.04.2016/27.05.2016</t>
  </si>
  <si>
    <t>Журавський В. С.</t>
  </si>
  <si>
    <t>393-38/ОвЗ/15</t>
  </si>
  <si>
    <t>270/Ов/15</t>
  </si>
  <si>
    <t>255/Ав/15</t>
  </si>
  <si>
    <t>так</t>
  </si>
  <si>
    <t>Каблаш С. С.</t>
  </si>
  <si>
    <t>393-26/ОвЗ/15</t>
  </si>
  <si>
    <t>Каратчук О. Ю.</t>
  </si>
  <si>
    <t>393-11/ОвЗ/15</t>
  </si>
  <si>
    <t>007/Ав/1-16</t>
  </si>
  <si>
    <t>035/О/14</t>
  </si>
  <si>
    <t>Стягнення заборгованості</t>
  </si>
  <si>
    <t>Рішенням Красногвардійському районному суду м. Дніпропетровська від 22.03.2016 р. позов про стягнення 133923,16 грн. задоволено</t>
  </si>
  <si>
    <t>Виконавчий лист про стягнення заборгованості направлено 18.04.16 до Красногвардійського ВДВС Дніпропетровського МУЮ</t>
  </si>
  <si>
    <t>незадовільний</t>
  </si>
  <si>
    <t>Козлов С.В</t>
  </si>
  <si>
    <t>159/Ав/15</t>
  </si>
  <si>
    <t>01.04.2016/25.05.2016</t>
  </si>
  <si>
    <t>476/Ав/15</t>
  </si>
  <si>
    <t>19.02.2016/12.04.2016</t>
  </si>
  <si>
    <t>486/Ов/15</t>
  </si>
  <si>
    <t>346/Ав/15</t>
  </si>
  <si>
    <t>03.03.2016/07.04.2016/06.05.2016</t>
  </si>
  <si>
    <t>80/О/13</t>
  </si>
  <si>
    <t>208/Ов/15</t>
  </si>
  <si>
    <t>25.02.2016/21.04.2016/11.05.2016</t>
  </si>
  <si>
    <t>Микитин Т. В.</t>
  </si>
  <si>
    <t>393-1/ОвЗ/15</t>
  </si>
  <si>
    <t>449/Ав/15</t>
  </si>
  <si>
    <t>384/Ов/15</t>
  </si>
  <si>
    <t>001/Ав/15-16</t>
  </si>
  <si>
    <t>409/Ов/15</t>
  </si>
  <si>
    <t>0257/О/14.</t>
  </si>
  <si>
    <t>035/Ав/1-16</t>
  </si>
  <si>
    <t>31.03.2016/01.04.2016/19.04.2016</t>
  </si>
  <si>
    <t>Попов О. П.</t>
  </si>
  <si>
    <t>074/Ав/15</t>
  </si>
  <si>
    <t>292/Ав/15</t>
  </si>
  <si>
    <t>002/Ов/1-16</t>
  </si>
  <si>
    <t>15.03.2016/17.05.2016</t>
  </si>
  <si>
    <t>450/Ов/15</t>
  </si>
  <si>
    <t>442/Ов/15</t>
  </si>
  <si>
    <t>32/КСР/15</t>
  </si>
  <si>
    <t>Старунчак Ю. В.</t>
  </si>
  <si>
    <t>393-40/ОвЗ/15</t>
  </si>
  <si>
    <t>063/Ав/15</t>
  </si>
  <si>
    <t>05.04.2016/30.05.2016</t>
  </si>
  <si>
    <t>415/Ав/15</t>
  </si>
  <si>
    <t>039/Ав/15</t>
  </si>
  <si>
    <t xml:space="preserve">Чебанова Н. В. </t>
  </si>
  <si>
    <t>26/КСР/15</t>
  </si>
  <si>
    <t>11.03.2016/12.04.2016/12.05.2016</t>
  </si>
  <si>
    <t>029/Ав/1-16</t>
  </si>
  <si>
    <t>Іванушкіна С. М.</t>
  </si>
  <si>
    <t>APEX_TECH 21910/-/</t>
  </si>
  <si>
    <t>16.02.2016/</t>
  </si>
  <si>
    <t>техн.овердрафт</t>
  </si>
  <si>
    <t>APEX_TECH 26487/-/</t>
  </si>
  <si>
    <t>APEX_TECH 14825/-/</t>
  </si>
  <si>
    <t>23.04.2015/</t>
  </si>
  <si>
    <t>APEX_TECH 25215/-/</t>
  </si>
  <si>
    <t>APEX_TECH 32078/-/</t>
  </si>
  <si>
    <t>10.02.2016/</t>
  </si>
  <si>
    <t>APEX_TECH 36175/-/</t>
  </si>
  <si>
    <t>09.02.2016/</t>
  </si>
  <si>
    <t>APEX_TECH 22550/-/</t>
  </si>
  <si>
    <t>31.12.2014/</t>
  </si>
  <si>
    <t>APEX_TECH 31696/-/</t>
  </si>
  <si>
    <t>APEX_TECH 30997/-/</t>
  </si>
  <si>
    <t>APEX_TECH 22579/-/</t>
  </si>
  <si>
    <t>15.12.2014/</t>
  </si>
  <si>
    <t>APEX_TECH 38542/-/</t>
  </si>
  <si>
    <t>м. Київ</t>
  </si>
  <si>
    <t>м. Одеса</t>
  </si>
  <si>
    <t>м. Хмельницький</t>
  </si>
  <si>
    <t>м. Львів</t>
  </si>
  <si>
    <t>м. Івано-Франківськ</t>
  </si>
  <si>
    <t>Овердрафт</t>
  </si>
  <si>
    <t>Кредит фізичної особи</t>
  </si>
  <si>
    <t>Кредит у заставі НБУ</t>
  </si>
  <si>
    <t>Група активів</t>
  </si>
  <si>
    <t>Права вимоги</t>
  </si>
  <si>
    <t>Майнові права</t>
  </si>
  <si>
    <t>долар США</t>
  </si>
  <si>
    <t>євро</t>
  </si>
  <si>
    <t>гривня</t>
  </si>
  <si>
    <t>інше</t>
  </si>
  <si>
    <t>Тип кредиту</t>
  </si>
  <si>
    <t>готівковий</t>
  </si>
  <si>
    <t>картковий</t>
  </si>
  <si>
    <t>на придбання товарів / послуг</t>
  </si>
  <si>
    <t>Претензійно-позовна робота</t>
  </si>
  <si>
    <t>досудова робота</t>
  </si>
  <si>
    <t>судове провадження</t>
  </si>
  <si>
    <t>виконавче провадження</t>
  </si>
  <si>
    <t>Період видачі кредитів</t>
  </si>
  <si>
    <t>до 2006 року</t>
  </si>
  <si>
    <t>2006 - 2008 роки</t>
  </si>
  <si>
    <t>2008 - 2013 роки</t>
  </si>
  <si>
    <t>після 2013 року</t>
  </si>
  <si>
    <t>Прострочення платежу</t>
  </si>
  <si>
    <t>до 90 днів</t>
  </si>
  <si>
    <t>91 - 360 днів</t>
  </si>
  <si>
    <t>1 - 3 роки</t>
  </si>
  <si>
    <t>більше 3 років</t>
  </si>
  <si>
    <t>Крим / зона АТО</t>
  </si>
  <si>
    <t>Крим</t>
  </si>
  <si>
    <t>зона АТО</t>
  </si>
  <si>
    <t>Інше</t>
  </si>
  <si>
    <t>кредити з ознаками шахрайства</t>
  </si>
  <si>
    <t>відсутність оригіналів документів</t>
  </si>
  <si>
    <t>на споживчі цілі</t>
  </si>
  <si>
    <t>м. Запоріжжя</t>
  </si>
  <si>
    <t>м. Миколаїв</t>
  </si>
  <si>
    <t>м. Вінниця</t>
  </si>
  <si>
    <t>м. Дніпро</t>
  </si>
  <si>
    <t>м. Полтава</t>
  </si>
  <si>
    <t>м. Тернопль</t>
  </si>
  <si>
    <t>Несанкціонований овердрафт</t>
  </si>
  <si>
    <t>Дебіторська заборгованість</t>
  </si>
  <si>
    <t>№ 688-Ф від 12.03.2012</t>
  </si>
  <si>
    <t>№ 736-Ф від 16.08.2012</t>
  </si>
  <si>
    <t>у складі пулу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</si>
</sst>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22]d\ mmmm\ yyyy&quot; р.&quot;"/>
    <numFmt numFmtId="173" formatCode="0.0%"/>
    <numFmt numFmtId="174" formatCode="#,##0.0"/>
    <numFmt numFmtId="175" formatCode="#,##0.0000"/>
    <numFmt numFmtId="176" formatCode="dd\.mm\.yyyy;@"/>
    <numFmt numFmtId="177" formatCode="#,##0.00000"/>
    <numFmt numFmtId="178" formatCode="0.0"/>
    <numFmt numFmtId="179" formatCode="0.000%"/>
    <numFmt numFmtId="180" formatCode="#\ ##0.00"/>
    <numFmt numFmtId="181" formatCode="#,##0\ _₽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9"/>
      <name val="Times New Roman"/>
      <family val="1"/>
    </font>
    <font>
      <sz val="8"/>
      <color indexed="10"/>
      <name val="Times New Roman"/>
      <family val="1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8"/>
      <color theme="9" tint="-0.24997000396251678"/>
      <name val="Times New Roman"/>
      <family val="1"/>
    </font>
    <font>
      <b/>
      <sz val="8"/>
      <color theme="0"/>
      <name val="Times New Roman"/>
      <family val="1"/>
    </font>
    <font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4">
    <xf numFmtId="0" fontId="0" fillId="0" borderId="0" xfId="0" applyFont="1" applyAlignment="1">
      <alignment/>
    </xf>
    <xf numFmtId="0" fontId="25" fillId="0" borderId="0" xfId="0" applyNumberFormat="1" applyFont="1" applyFill="1" applyAlignment="1">
      <alignment horizontal="center" vertical="center" wrapText="1"/>
    </xf>
    <xf numFmtId="0" fontId="26" fillId="2" borderId="10" xfId="0" applyNumberFormat="1" applyFont="1" applyFill="1" applyBorder="1" applyAlignment="1">
      <alignment horizontal="center" vertical="center" wrapText="1"/>
    </xf>
    <xf numFmtId="4" fontId="26" fillId="2" borderId="10" xfId="0" applyNumberFormat="1" applyFont="1" applyFill="1" applyBorder="1" applyAlignment="1">
      <alignment horizontal="center" vertical="center" wrapText="1"/>
    </xf>
    <xf numFmtId="1" fontId="26" fillId="2" borderId="10" xfId="0" applyNumberFormat="1" applyFont="1" applyFill="1" applyBorder="1" applyAlignment="1">
      <alignment horizontal="center" vertical="center" wrapText="1"/>
    </xf>
    <xf numFmtId="14" fontId="26" fillId="2" borderId="1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 wrapText="1"/>
    </xf>
    <xf numFmtId="49" fontId="27" fillId="4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4" fontId="27" fillId="0" borderId="11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 indent="2"/>
    </xf>
    <xf numFmtId="0" fontId="5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vertical="center"/>
    </xf>
    <xf numFmtId="14" fontId="57" fillId="0" borderId="12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4" fontId="57" fillId="0" borderId="12" xfId="0" applyNumberFormat="1" applyFont="1" applyBorder="1" applyAlignment="1">
      <alignment vertical="center"/>
    </xf>
    <xf numFmtId="4" fontId="57" fillId="0" borderId="12" xfId="0" applyNumberFormat="1" applyFont="1" applyFill="1" applyBorder="1" applyAlignment="1">
      <alignment vertical="center"/>
    </xf>
    <xf numFmtId="0" fontId="57" fillId="0" borderId="12" xfId="0" applyFont="1" applyFill="1" applyBorder="1" applyAlignment="1">
      <alignment horizontal="center" vertical="center"/>
    </xf>
    <xf numFmtId="14" fontId="57" fillId="0" borderId="12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4" fontId="58" fillId="0" borderId="0" xfId="0" applyNumberFormat="1" applyFont="1" applyFill="1" applyBorder="1" applyAlignment="1">
      <alignment/>
    </xf>
    <xf numFmtId="2" fontId="58" fillId="0" borderId="0" xfId="0" applyNumberFormat="1" applyFont="1" applyFill="1" applyBorder="1" applyAlignment="1">
      <alignment/>
    </xf>
    <xf numFmtId="1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14" fontId="58" fillId="0" borderId="0" xfId="0" applyNumberFormat="1" applyFont="1" applyFill="1" applyBorder="1" applyAlignment="1">
      <alignment/>
    </xf>
    <xf numFmtId="4" fontId="58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4" fontId="58" fillId="0" borderId="0" xfId="0" applyNumberFormat="1" applyFont="1" applyFill="1" applyAlignment="1">
      <alignment horizontal="center" vertical="center"/>
    </xf>
    <xf numFmtId="4" fontId="60" fillId="0" borderId="0" xfId="0" applyNumberFormat="1" applyFont="1" applyFill="1" applyAlignment="1">
      <alignment horizontal="center" vertical="center"/>
    </xf>
    <xf numFmtId="173" fontId="60" fillId="0" borderId="0" xfId="0" applyNumberFormat="1" applyFont="1" applyFill="1" applyAlignment="1">
      <alignment horizontal="center" vertical="center"/>
    </xf>
    <xf numFmtId="1" fontId="60" fillId="0" borderId="0" xfId="0" applyNumberFormat="1" applyFont="1" applyFill="1" applyAlignment="1">
      <alignment horizontal="center" vertical="center"/>
    </xf>
    <xf numFmtId="3" fontId="58" fillId="0" borderId="0" xfId="0" applyNumberFormat="1" applyFont="1" applyFill="1" applyAlignment="1">
      <alignment horizontal="center" vertical="center"/>
    </xf>
    <xf numFmtId="174" fontId="58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Alignment="1">
      <alignment horizontal="center"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60" fillId="0" borderId="0" xfId="0" applyFont="1" applyFill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60" fillId="0" borderId="12" xfId="0" applyFont="1" applyFill="1" applyBorder="1" applyAlignment="1">
      <alignment horizontal="center" vertical="center"/>
    </xf>
    <xf numFmtId="4" fontId="60" fillId="0" borderId="15" xfId="0" applyNumberFormat="1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4" fontId="60" fillId="0" borderId="16" xfId="0" applyNumberFormat="1" applyFont="1" applyFill="1" applyBorder="1" applyAlignment="1">
      <alignment vertical="center"/>
    </xf>
    <xf numFmtId="0" fontId="3" fillId="11" borderId="17" xfId="0" applyNumberFormat="1" applyFont="1" applyFill="1" applyBorder="1" applyAlignment="1" applyProtection="1">
      <alignment horizontal="center" vertical="center" wrapText="1"/>
      <protection/>
    </xf>
    <xf numFmtId="4" fontId="3" fillId="11" borderId="12" xfId="0" applyNumberFormat="1" applyFont="1" applyFill="1" applyBorder="1" applyAlignment="1" applyProtection="1">
      <alignment horizontal="center" vertical="center" wrapText="1"/>
      <protection/>
    </xf>
    <xf numFmtId="0" fontId="3" fillId="9" borderId="14" xfId="0" applyNumberFormat="1" applyFont="1" applyFill="1" applyBorder="1" applyAlignment="1" applyProtection="1">
      <alignment horizontal="center" vertical="center" wrapText="1"/>
      <protection/>
    </xf>
    <xf numFmtId="173" fontId="3" fillId="9" borderId="14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Alignment="1">
      <alignment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17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11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1" fontId="6" fillId="9" borderId="12" xfId="0" applyNumberFormat="1" applyFont="1" applyFill="1" applyBorder="1" applyAlignment="1" applyProtection="1">
      <alignment horizontal="center" vertical="center" wrapText="1"/>
      <protection/>
    </xf>
    <xf numFmtId="0" fontId="6" fillId="9" borderId="12" xfId="0" applyNumberFormat="1" applyFont="1" applyFill="1" applyBorder="1" applyAlignment="1" applyProtection="1">
      <alignment horizontal="center" vertical="center" wrapText="1"/>
      <protection/>
    </xf>
    <xf numFmtId="173" fontId="6" fillId="9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>
      <alignment/>
    </xf>
    <xf numFmtId="4" fontId="58" fillId="0" borderId="12" xfId="0" applyNumberFormat="1" applyFont="1" applyFill="1" applyBorder="1" applyAlignment="1">
      <alignment horizontal="center" vertical="center"/>
    </xf>
    <xf numFmtId="4" fontId="58" fillId="0" borderId="12" xfId="0" applyNumberFormat="1" applyFont="1" applyFill="1" applyBorder="1" applyAlignment="1">
      <alignment/>
    </xf>
    <xf numFmtId="4" fontId="60" fillId="0" borderId="12" xfId="0" applyNumberFormat="1" applyFont="1" applyFill="1" applyBorder="1" applyAlignment="1">
      <alignment horizontal="center" vertical="center"/>
    </xf>
    <xf numFmtId="173" fontId="60" fillId="0" borderId="12" xfId="0" applyNumberFormat="1" applyFont="1" applyFill="1" applyBorder="1" applyAlignment="1">
      <alignment horizontal="center" vertical="center"/>
    </xf>
    <xf numFmtId="1" fontId="60" fillId="0" borderId="12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3" fontId="58" fillId="0" borderId="12" xfId="0" applyNumberFormat="1" applyFont="1" applyFill="1" applyBorder="1" applyAlignment="1">
      <alignment horizontal="center" vertical="center"/>
    </xf>
    <xf numFmtId="174" fontId="58" fillId="0" borderId="12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9" fontId="58" fillId="0" borderId="0" xfId="0" applyNumberFormat="1" applyFont="1" applyFill="1" applyAlignment="1">
      <alignment horizontal="center" vertical="center"/>
    </xf>
    <xf numFmtId="1" fontId="58" fillId="0" borderId="12" xfId="0" applyNumberFormat="1" applyFont="1" applyFill="1" applyBorder="1" applyAlignment="1">
      <alignment horizontal="center"/>
    </xf>
    <xf numFmtId="2" fontId="58" fillId="0" borderId="12" xfId="0" applyNumberFormat="1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3" fontId="58" fillId="0" borderId="14" xfId="0" applyNumberFormat="1" applyFont="1" applyFill="1" applyBorder="1" applyAlignment="1">
      <alignment horizontal="center" vertical="center"/>
    </xf>
    <xf numFmtId="4" fontId="58" fillId="0" borderId="14" xfId="0" applyNumberFormat="1" applyFont="1" applyFill="1" applyBorder="1" applyAlignment="1">
      <alignment horizontal="center" vertical="center"/>
    </xf>
    <xf numFmtId="174" fontId="58" fillId="0" borderId="14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2" fontId="58" fillId="0" borderId="0" xfId="0" applyNumberFormat="1" applyFont="1" applyFill="1" applyAlignment="1">
      <alignment/>
    </xf>
    <xf numFmtId="1" fontId="58" fillId="0" borderId="0" xfId="0" applyNumberFormat="1" applyFont="1" applyFill="1" applyAlignment="1">
      <alignment/>
    </xf>
    <xf numFmtId="0" fontId="58" fillId="0" borderId="0" xfId="0" applyFont="1" applyFill="1" applyAlignment="1">
      <alignment horizontal="center"/>
    </xf>
    <xf numFmtId="14" fontId="5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1" fillId="6" borderId="15" xfId="0" applyFont="1" applyFill="1" applyBorder="1" applyAlignment="1">
      <alignment vertical="center"/>
    </xf>
    <xf numFmtId="0" fontId="61" fillId="6" borderId="16" xfId="0" applyFont="1" applyFill="1" applyBorder="1" applyAlignment="1">
      <alignment vertical="center"/>
    </xf>
    <xf numFmtId="0" fontId="61" fillId="6" borderId="17" xfId="0" applyFont="1" applyFill="1" applyBorder="1" applyAlignment="1">
      <alignment vertical="center"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vertical="center" wrapText="1"/>
      <protection/>
    </xf>
    <xf numFmtId="1" fontId="6" fillId="3" borderId="15" xfId="0" applyNumberFormat="1" applyFont="1" applyFill="1" applyBorder="1" applyAlignment="1" applyProtection="1">
      <alignment vertical="center" wrapText="1"/>
      <protection/>
    </xf>
    <xf numFmtId="0" fontId="6" fillId="3" borderId="16" xfId="0" applyNumberFormat="1" applyFont="1" applyFill="1" applyBorder="1" applyAlignment="1" applyProtection="1">
      <alignment vertical="center" wrapText="1"/>
      <protection/>
    </xf>
    <xf numFmtId="173" fontId="6" fillId="3" borderId="16" xfId="0" applyNumberFormat="1" applyFont="1" applyFill="1" applyBorder="1" applyAlignment="1" applyProtection="1">
      <alignment vertical="center" wrapText="1"/>
      <protection/>
    </xf>
    <xf numFmtId="0" fontId="6" fillId="3" borderId="17" xfId="0" applyNumberFormat="1" applyFont="1" applyFill="1" applyBorder="1" applyAlignment="1" applyProtection="1">
      <alignment vertical="center" wrapText="1"/>
      <protection/>
    </xf>
    <xf numFmtId="0" fontId="60" fillId="0" borderId="15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0" fontId="60" fillId="0" borderId="17" xfId="0" applyFont="1" applyFill="1" applyBorder="1" applyAlignment="1">
      <alignment vertical="center"/>
    </xf>
    <xf numFmtId="0" fontId="60" fillId="19" borderId="15" xfId="0" applyFont="1" applyFill="1" applyBorder="1" applyAlignment="1">
      <alignment vertical="center"/>
    </xf>
    <xf numFmtId="0" fontId="60" fillId="19" borderId="16" xfId="0" applyFont="1" applyFill="1" applyBorder="1" applyAlignment="1">
      <alignment vertical="center"/>
    </xf>
    <xf numFmtId="0" fontId="60" fillId="19" borderId="17" xfId="0" applyFont="1" applyFill="1" applyBorder="1" applyAlignment="1">
      <alignment vertical="center"/>
    </xf>
    <xf numFmtId="0" fontId="3" fillId="17" borderId="14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0" fontId="3" fillId="17" borderId="15" xfId="0" applyNumberFormat="1" applyFont="1" applyFill="1" applyBorder="1" applyAlignment="1" applyProtection="1">
      <alignment vertical="center" wrapText="1"/>
      <protection/>
    </xf>
    <xf numFmtId="0" fontId="3" fillId="17" borderId="17" xfId="0" applyNumberFormat="1" applyFont="1" applyFill="1" applyBorder="1" applyAlignment="1" applyProtection="1">
      <alignment vertical="center" wrapText="1"/>
      <protection/>
    </xf>
    <xf numFmtId="0" fontId="62" fillId="6" borderId="14" xfId="0" applyNumberFormat="1" applyFont="1" applyFill="1" applyBorder="1" applyAlignment="1" applyProtection="1">
      <alignment vertical="center" wrapText="1"/>
      <protection/>
    </xf>
    <xf numFmtId="1" fontId="62" fillId="6" borderId="14" xfId="0" applyNumberFormat="1" applyFont="1" applyFill="1" applyBorder="1" applyAlignment="1" applyProtection="1">
      <alignment vertical="center" wrapText="1"/>
      <protection/>
    </xf>
    <xf numFmtId="0" fontId="3" fillId="25" borderId="14" xfId="0" applyNumberFormat="1" applyFont="1" applyFill="1" applyBorder="1" applyAlignment="1" applyProtection="1">
      <alignment vertical="center" wrapText="1"/>
      <protection/>
    </xf>
    <xf numFmtId="14" fontId="3" fillId="0" borderId="14" xfId="0" applyNumberFormat="1" applyFont="1" applyFill="1" applyBorder="1" applyAlignment="1" applyProtection="1">
      <alignment vertical="center" wrapText="1"/>
      <protection/>
    </xf>
    <xf numFmtId="0" fontId="3" fillId="34" borderId="15" xfId="0" applyNumberFormat="1" applyFont="1" applyFill="1" applyBorder="1" applyAlignment="1" applyProtection="1">
      <alignment vertical="center" wrapText="1"/>
      <protection/>
    </xf>
    <xf numFmtId="0" fontId="3" fillId="34" borderId="17" xfId="0" applyNumberFormat="1" applyFont="1" applyFill="1" applyBorder="1" applyAlignment="1" applyProtection="1">
      <alignment vertical="center" wrapText="1"/>
      <protection/>
    </xf>
    <xf numFmtId="4" fontId="3" fillId="11" borderId="14" xfId="0" applyNumberFormat="1" applyFont="1" applyFill="1" applyBorder="1" applyAlignment="1" applyProtection="1">
      <alignment vertical="center" wrapText="1"/>
      <protection/>
    </xf>
    <xf numFmtId="0" fontId="3" fillId="11" borderId="15" xfId="0" applyNumberFormat="1" applyFont="1" applyFill="1" applyBorder="1" applyAlignment="1" applyProtection="1">
      <alignment vertical="center" wrapText="1"/>
      <protection/>
    </xf>
    <xf numFmtId="0" fontId="3" fillId="11" borderId="17" xfId="0" applyNumberFormat="1" applyFont="1" applyFill="1" applyBorder="1" applyAlignment="1" applyProtection="1">
      <alignment vertical="center" wrapText="1"/>
      <protection/>
    </xf>
    <xf numFmtId="0" fontId="3" fillId="35" borderId="14" xfId="0" applyNumberFormat="1" applyFont="1" applyFill="1" applyBorder="1" applyAlignment="1" applyProtection="1">
      <alignment vertical="center" wrapText="1"/>
      <protection/>
    </xf>
    <xf numFmtId="1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13" borderId="14" xfId="0" applyNumberFormat="1" applyFont="1" applyFill="1" applyBorder="1" applyAlignment="1" applyProtection="1">
      <alignment vertical="center" wrapText="1"/>
      <protection/>
    </xf>
    <xf numFmtId="174" fontId="3" fillId="13" borderId="14" xfId="0" applyNumberFormat="1" applyFont="1" applyFill="1" applyBorder="1" applyAlignment="1" applyProtection="1">
      <alignment vertical="center" wrapText="1"/>
      <protection/>
    </xf>
    <xf numFmtId="3" fontId="3" fillId="16" borderId="14" xfId="0" applyNumberFormat="1" applyFont="1" applyFill="1" applyBorder="1" applyAlignment="1" applyProtection="1">
      <alignment vertical="center" wrapText="1"/>
      <protection/>
    </xf>
    <xf numFmtId="0" fontId="63" fillId="36" borderId="14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17" borderId="11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vertical="center" wrapText="1"/>
      <protection/>
    </xf>
    <xf numFmtId="0" fontId="62" fillId="6" borderId="11" xfId="0" applyNumberFormat="1" applyFont="1" applyFill="1" applyBorder="1" applyAlignment="1" applyProtection="1">
      <alignment vertical="center" wrapText="1"/>
      <protection/>
    </xf>
    <xf numFmtId="1" fontId="62" fillId="6" borderId="11" xfId="0" applyNumberFormat="1" applyFont="1" applyFill="1" applyBorder="1" applyAlignment="1" applyProtection="1">
      <alignment vertical="center" wrapText="1"/>
      <protection/>
    </xf>
    <xf numFmtId="0" fontId="3" fillId="25" borderId="11" xfId="0" applyNumberFormat="1" applyFont="1" applyFill="1" applyBorder="1" applyAlignment="1" applyProtection="1">
      <alignment vertical="center" wrapText="1"/>
      <protection/>
    </xf>
    <xf numFmtId="14" fontId="3" fillId="0" borderId="11" xfId="0" applyNumberFormat="1" applyFont="1" applyFill="1" applyBorder="1" applyAlignment="1" applyProtection="1">
      <alignment vertical="center" wrapText="1"/>
      <protection/>
    </xf>
    <xf numFmtId="4" fontId="3" fillId="11" borderId="11" xfId="0" applyNumberFormat="1" applyFont="1" applyFill="1" applyBorder="1" applyAlignment="1" applyProtection="1">
      <alignment vertical="center" wrapText="1"/>
      <protection/>
    </xf>
    <xf numFmtId="0" fontId="3" fillId="35" borderId="11" xfId="0" applyNumberFormat="1" applyFont="1" applyFill="1" applyBorder="1" applyAlignment="1" applyProtection="1">
      <alignment vertical="center" wrapText="1"/>
      <protection/>
    </xf>
    <xf numFmtId="1" fontId="3" fillId="0" borderId="11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3" fontId="3" fillId="13" borderId="11" xfId="0" applyNumberFormat="1" applyFont="1" applyFill="1" applyBorder="1" applyAlignment="1" applyProtection="1">
      <alignment vertical="center" wrapText="1"/>
      <protection/>
    </xf>
    <xf numFmtId="174" fontId="3" fillId="13" borderId="11" xfId="0" applyNumberFormat="1" applyFont="1" applyFill="1" applyBorder="1" applyAlignment="1" applyProtection="1">
      <alignment vertical="center" wrapText="1"/>
      <protection/>
    </xf>
    <xf numFmtId="3" fontId="3" fillId="16" borderId="11" xfId="0" applyNumberFormat="1" applyFont="1" applyFill="1" applyBorder="1" applyAlignment="1" applyProtection="1">
      <alignment vertical="center" wrapText="1"/>
      <protection/>
    </xf>
    <xf numFmtId="0" fontId="63" fillId="36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14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2" fontId="5" fillId="0" borderId="12" xfId="0" applyNumberFormat="1" applyFont="1" applyFill="1" applyBorder="1" applyAlignment="1" applyProtection="1">
      <alignment horizontal="center" vertical="center"/>
      <protection/>
    </xf>
    <xf numFmtId="2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4" fontId="5" fillId="0" borderId="12" xfId="0" applyNumberFormat="1" applyFont="1" applyFill="1" applyBorder="1" applyAlignment="1" applyProtection="1">
      <alignment horizontal="right" vertical="center"/>
      <protection/>
    </xf>
    <xf numFmtId="2" fontId="5" fillId="0" borderId="15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175" fontId="3" fillId="0" borderId="12" xfId="0" applyNumberFormat="1" applyFont="1" applyFill="1" applyBorder="1" applyAlignment="1" applyProtection="1">
      <alignment horizontal="center" vertical="center"/>
      <protection/>
    </xf>
    <xf numFmtId="173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4" fontId="3" fillId="37" borderId="12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>
      <alignment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14" fontId="5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2" fontId="5" fillId="0" borderId="18" xfId="0" applyNumberFormat="1" applyFont="1" applyFill="1" applyBorder="1" applyAlignment="1" applyProtection="1">
      <alignment horizontal="right" vertical="center"/>
      <protection/>
    </xf>
    <xf numFmtId="2" fontId="5" fillId="0" borderId="19" xfId="0" applyNumberFormat="1" applyFont="1" applyFill="1" applyBorder="1" applyAlignment="1" applyProtection="1">
      <alignment horizontal="right"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2" fontId="5" fillId="0" borderId="15" xfId="0" applyNumberFormat="1" applyFont="1" applyFill="1" applyBorder="1" applyAlignment="1" applyProtection="1">
      <alignment horizontal="right" vertical="center"/>
      <protection/>
    </xf>
    <xf numFmtId="176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4" fontId="5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Fill="1" applyBorder="1" applyAlignment="1" applyProtection="1">
      <alignment horizontal="center" vertical="center"/>
      <protection/>
    </xf>
    <xf numFmtId="2" fontId="5" fillId="0" borderId="20" xfId="0" applyNumberFormat="1" applyFont="1" applyFill="1" applyBorder="1" applyAlignment="1" applyProtection="1">
      <alignment horizontal="right" vertical="center"/>
      <protection/>
    </xf>
    <xf numFmtId="2" fontId="5" fillId="0" borderId="21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2" fontId="5" fillId="0" borderId="14" xfId="0" applyNumberFormat="1" applyFont="1" applyFill="1" applyBorder="1" applyAlignment="1" applyProtection="1">
      <alignment horizontal="right"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14" fontId="5" fillId="0" borderId="14" xfId="0" applyNumberFormat="1" applyFont="1" applyFill="1" applyBorder="1" applyAlignment="1" applyProtection="1">
      <alignment horizontal="right" vertical="center"/>
      <protection/>
    </xf>
    <xf numFmtId="2" fontId="5" fillId="0" borderId="23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175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8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49" fontId="58" fillId="0" borderId="0" xfId="0" applyNumberFormat="1" applyFont="1" applyFill="1" applyAlignment="1">
      <alignment/>
    </xf>
    <xf numFmtId="173" fontId="57" fillId="0" borderId="12" xfId="0" applyNumberFormat="1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2" xfId="0" applyNumberFormat="1" applyFont="1" applyFill="1" applyBorder="1" applyAlignment="1" applyProtection="1">
      <alignment horizontal="left" vertical="center"/>
      <protection/>
    </xf>
    <xf numFmtId="49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2" xfId="0" applyNumberFormat="1" applyFont="1" applyFill="1" applyBorder="1" applyAlignment="1" applyProtection="1">
      <alignment vertical="center"/>
      <protection/>
    </xf>
    <xf numFmtId="1" fontId="5" fillId="34" borderId="12" xfId="0" applyNumberFormat="1" applyFont="1" applyFill="1" applyBorder="1" applyAlignment="1" applyProtection="1">
      <alignment horizontal="center" vertical="center"/>
      <protection/>
    </xf>
    <xf numFmtId="14" fontId="5" fillId="34" borderId="12" xfId="0" applyNumberFormat="1" applyFont="1" applyFill="1" applyBorder="1" applyAlignment="1" applyProtection="1">
      <alignment horizontal="center" vertical="center"/>
      <protection/>
    </xf>
    <xf numFmtId="4" fontId="5" fillId="34" borderId="12" xfId="0" applyNumberFormat="1" applyFont="1" applyFill="1" applyBorder="1" applyAlignment="1" applyProtection="1">
      <alignment horizontal="center" vertical="center"/>
      <protection/>
    </xf>
    <xf numFmtId="2" fontId="5" fillId="34" borderId="12" xfId="0" applyNumberFormat="1" applyFont="1" applyFill="1" applyBorder="1" applyAlignment="1" applyProtection="1">
      <alignment horizontal="center" vertical="center"/>
      <protection/>
    </xf>
    <xf numFmtId="2" fontId="5" fillId="34" borderId="12" xfId="0" applyNumberFormat="1" applyFont="1" applyFill="1" applyBorder="1" applyAlignment="1" applyProtection="1">
      <alignment horizontal="right" vertical="center"/>
      <protection/>
    </xf>
    <xf numFmtId="4" fontId="5" fillId="34" borderId="12" xfId="0" applyNumberFormat="1" applyFont="1" applyFill="1" applyBorder="1" applyAlignment="1" applyProtection="1">
      <alignment horizontal="right" vertical="center"/>
      <protection/>
    </xf>
    <xf numFmtId="0" fontId="58" fillId="34" borderId="12" xfId="0" applyFont="1" applyFill="1" applyBorder="1" applyAlignment="1">
      <alignment horizontal="center"/>
    </xf>
    <xf numFmtId="1" fontId="58" fillId="34" borderId="12" xfId="0" applyNumberFormat="1" applyFont="1" applyFill="1" applyBorder="1" applyAlignment="1">
      <alignment horizontal="center"/>
    </xf>
    <xf numFmtId="176" fontId="5" fillId="34" borderId="12" xfId="0" applyNumberFormat="1" applyFont="1" applyFill="1" applyBorder="1" applyAlignment="1" applyProtection="1">
      <alignment vertical="center"/>
      <protection/>
    </xf>
    <xf numFmtId="14" fontId="5" fillId="34" borderId="12" xfId="0" applyNumberFormat="1" applyFont="1" applyFill="1" applyBorder="1" applyAlignment="1" applyProtection="1">
      <alignment horizontal="right" vertical="center"/>
      <protection/>
    </xf>
    <xf numFmtId="2" fontId="5" fillId="34" borderId="15" xfId="0" applyNumberFormat="1" applyFont="1" applyFill="1" applyBorder="1" applyAlignment="1" applyProtection="1">
      <alignment vertical="center"/>
      <protection/>
    </xf>
    <xf numFmtId="4" fontId="5" fillId="34" borderId="12" xfId="0" applyNumberFormat="1" applyFont="1" applyFill="1" applyBorder="1" applyAlignment="1" applyProtection="1">
      <alignment vertical="center"/>
      <protection/>
    </xf>
    <xf numFmtId="4" fontId="3" fillId="34" borderId="12" xfId="0" applyNumberFormat="1" applyFont="1" applyFill="1" applyBorder="1" applyAlignment="1" applyProtection="1">
      <alignment horizontal="center" vertical="center"/>
      <protection/>
    </xf>
    <xf numFmtId="175" fontId="3" fillId="34" borderId="12" xfId="0" applyNumberFormat="1" applyFont="1" applyFill="1" applyBorder="1" applyAlignment="1" applyProtection="1">
      <alignment horizontal="center" vertical="center"/>
      <protection/>
    </xf>
    <xf numFmtId="173" fontId="3" fillId="34" borderId="12" xfId="0" applyNumberFormat="1" applyFont="1" applyFill="1" applyBorder="1" applyAlignment="1" applyProtection="1">
      <alignment horizontal="center" vertical="center"/>
      <protection/>
    </xf>
    <xf numFmtId="1" fontId="3" fillId="34" borderId="12" xfId="0" applyNumberFormat="1" applyFont="1" applyFill="1" applyBorder="1" applyAlignment="1" applyProtection="1">
      <alignment horizontal="center" vertical="center"/>
      <protection/>
    </xf>
    <xf numFmtId="3" fontId="58" fillId="34" borderId="12" xfId="0" applyNumberFormat="1" applyFont="1" applyFill="1" applyBorder="1" applyAlignment="1">
      <alignment horizontal="center" vertical="center"/>
    </xf>
    <xf numFmtId="4" fontId="58" fillId="34" borderId="12" xfId="0" applyNumberFormat="1" applyFont="1" applyFill="1" applyBorder="1" applyAlignment="1">
      <alignment horizontal="center" vertical="center"/>
    </xf>
    <xf numFmtId="174" fontId="58" fillId="34" borderId="12" xfId="0" applyNumberFormat="1" applyFont="1" applyFill="1" applyBorder="1" applyAlignment="1">
      <alignment horizontal="center" vertical="center"/>
    </xf>
    <xf numFmtId="9" fontId="58" fillId="34" borderId="0" xfId="0" applyNumberFormat="1" applyFont="1" applyFill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58" fillId="34" borderId="0" xfId="0" applyFont="1" applyFill="1" applyAlignment="1">
      <alignment/>
    </xf>
    <xf numFmtId="0" fontId="58" fillId="34" borderId="0" xfId="0" applyFont="1" applyFill="1" applyAlignment="1">
      <alignment/>
    </xf>
    <xf numFmtId="4" fontId="60" fillId="0" borderId="0" xfId="0" applyNumberFormat="1" applyFont="1" applyFill="1" applyAlignment="1">
      <alignment/>
    </xf>
    <xf numFmtId="14" fontId="57" fillId="0" borderId="12" xfId="0" applyNumberFormat="1" applyFont="1" applyFill="1" applyBorder="1" applyAlignment="1">
      <alignment vertical="center"/>
    </xf>
    <xf numFmtId="0" fontId="64" fillId="0" borderId="12" xfId="0" applyNumberFormat="1" applyFont="1" applyFill="1" applyBorder="1" applyAlignment="1" applyProtection="1">
      <alignment horizontal="center" vertical="center"/>
      <protection/>
    </xf>
    <xf numFmtId="0" fontId="64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Alignment="1">
      <alignment vertical="center"/>
    </xf>
    <xf numFmtId="4" fontId="57" fillId="0" borderId="12" xfId="0" applyNumberFormat="1" applyFont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4" fontId="57" fillId="0" borderId="12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1" fontId="35" fillId="34" borderId="24" xfId="0" applyNumberFormat="1" applyFont="1" applyFill="1" applyBorder="1" applyAlignment="1">
      <alignment horizontal="center" vertical="center" wrapText="1"/>
    </xf>
    <xf numFmtId="1" fontId="35" fillId="34" borderId="25" xfId="0" applyNumberFormat="1" applyFont="1" applyFill="1" applyBorder="1" applyAlignment="1">
      <alignment horizontal="center" vertical="center" wrapText="1"/>
    </xf>
    <xf numFmtId="0" fontId="25" fillId="4" borderId="26" xfId="0" applyNumberFormat="1" applyFont="1" applyFill="1" applyBorder="1" applyAlignment="1">
      <alignment horizontal="center" vertical="center" wrapText="1"/>
    </xf>
    <xf numFmtId="0" fontId="25" fillId="4" borderId="27" xfId="0" applyNumberFormat="1" applyFont="1" applyFill="1" applyBorder="1" applyAlignment="1">
      <alignment horizontal="center" vertical="center" wrapText="1"/>
    </xf>
    <xf numFmtId="0" fontId="25" fillId="5" borderId="26" xfId="0" applyNumberFormat="1" applyFont="1" applyFill="1" applyBorder="1" applyAlignment="1">
      <alignment horizontal="center" vertical="center" wrapText="1"/>
    </xf>
    <xf numFmtId="0" fontId="25" fillId="5" borderId="27" xfId="0" applyNumberFormat="1" applyFont="1" applyFill="1" applyBorder="1" applyAlignment="1">
      <alignment horizontal="center" vertical="center" wrapText="1"/>
    </xf>
    <xf numFmtId="0" fontId="25" fillId="5" borderId="28" xfId="0" applyNumberFormat="1" applyFont="1" applyFill="1" applyBorder="1" applyAlignment="1">
      <alignment horizontal="center" vertical="center" wrapText="1"/>
    </xf>
    <xf numFmtId="0" fontId="25" fillId="34" borderId="26" xfId="0" applyNumberFormat="1" applyFont="1" applyFill="1" applyBorder="1" applyAlignment="1">
      <alignment horizontal="center" vertical="center" wrapText="1"/>
    </xf>
    <xf numFmtId="0" fontId="25" fillId="34" borderId="27" xfId="0" applyNumberFormat="1" applyFont="1" applyFill="1" applyBorder="1" applyAlignment="1">
      <alignment horizontal="center" vertical="center" wrapText="1"/>
    </xf>
    <xf numFmtId="0" fontId="25" fillId="34" borderId="28" xfId="0" applyNumberFormat="1" applyFont="1" applyFill="1" applyBorder="1" applyAlignment="1">
      <alignment horizontal="center" vertical="center" wrapText="1"/>
    </xf>
    <xf numFmtId="0" fontId="25" fillId="10" borderId="26" xfId="0" applyNumberFormat="1" applyFont="1" applyFill="1" applyBorder="1" applyAlignment="1">
      <alignment horizontal="center" vertical="center" wrapText="1"/>
    </xf>
    <xf numFmtId="0" fontId="25" fillId="10" borderId="27" xfId="0" applyNumberFormat="1" applyFont="1" applyFill="1" applyBorder="1" applyAlignment="1">
      <alignment horizontal="center" vertical="center" wrapText="1"/>
    </xf>
    <xf numFmtId="0" fontId="25" fillId="10" borderId="28" xfId="0" applyNumberFormat="1" applyFont="1" applyFill="1" applyBorder="1" applyAlignment="1">
      <alignment horizontal="center" vertical="center" wrapText="1"/>
    </xf>
    <xf numFmtId="1" fontId="35" fillId="37" borderId="24" xfId="0" applyNumberFormat="1" applyFont="1" applyFill="1" applyBorder="1" applyAlignment="1">
      <alignment horizontal="center" vertical="center" wrapText="1"/>
    </xf>
    <xf numFmtId="1" fontId="35" fillId="37" borderId="25" xfId="0" applyNumberFormat="1" applyFont="1" applyFill="1" applyBorder="1" applyAlignment="1">
      <alignment horizontal="center" vertical="center" wrapText="1"/>
    </xf>
    <xf numFmtId="0" fontId="35" fillId="7" borderId="26" xfId="0" applyNumberFormat="1" applyFont="1" applyFill="1" applyBorder="1" applyAlignment="1">
      <alignment horizontal="center" vertical="center" wrapText="1"/>
    </xf>
    <xf numFmtId="0" fontId="35" fillId="7" borderId="27" xfId="0" applyNumberFormat="1" applyFont="1" applyFill="1" applyBorder="1" applyAlignment="1">
      <alignment horizontal="center" vertical="center" wrapText="1"/>
    </xf>
    <xf numFmtId="0" fontId="35" fillId="7" borderId="28" xfId="0" applyNumberFormat="1" applyFont="1" applyFill="1" applyBorder="1" applyAlignment="1">
      <alignment horizontal="center" vertical="center" wrapText="1"/>
    </xf>
    <xf numFmtId="4" fontId="25" fillId="13" borderId="26" xfId="0" applyNumberFormat="1" applyFont="1" applyFill="1" applyBorder="1" applyAlignment="1">
      <alignment horizontal="center" vertical="center" wrapText="1"/>
    </xf>
    <xf numFmtId="4" fontId="25" fillId="13" borderId="27" xfId="0" applyNumberFormat="1" applyFont="1" applyFill="1" applyBorder="1" applyAlignment="1">
      <alignment horizontal="center" vertical="center" wrapText="1"/>
    </xf>
    <xf numFmtId="4" fontId="25" fillId="13" borderId="28" xfId="0" applyNumberFormat="1" applyFont="1" applyFill="1" applyBorder="1" applyAlignment="1">
      <alignment horizontal="center" vertical="center" wrapText="1"/>
    </xf>
    <xf numFmtId="0" fontId="25" fillId="16" borderId="26" xfId="0" applyNumberFormat="1" applyFont="1" applyFill="1" applyBorder="1" applyAlignment="1">
      <alignment horizontal="center" vertical="center" wrapText="1"/>
    </xf>
    <xf numFmtId="0" fontId="25" fillId="16" borderId="27" xfId="0" applyNumberFormat="1" applyFont="1" applyFill="1" applyBorder="1" applyAlignment="1">
      <alignment horizontal="center" vertical="center" wrapText="1"/>
    </xf>
    <xf numFmtId="0" fontId="25" fillId="16" borderId="28" xfId="0" applyNumberFormat="1" applyFont="1" applyFill="1" applyBorder="1" applyAlignment="1">
      <alignment horizontal="center" vertical="center" wrapText="1"/>
    </xf>
    <xf numFmtId="0" fontId="25" fillId="6" borderId="26" xfId="0" applyNumberFormat="1" applyFont="1" applyFill="1" applyBorder="1" applyAlignment="1">
      <alignment horizontal="center" vertical="center" wrapText="1"/>
    </xf>
    <xf numFmtId="0" fontId="25" fillId="6" borderId="27" xfId="0" applyNumberFormat="1" applyFont="1" applyFill="1" applyBorder="1" applyAlignment="1">
      <alignment horizontal="center" vertical="center" wrapText="1"/>
    </xf>
    <xf numFmtId="0" fontId="25" fillId="6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I7"/>
  <sheetViews>
    <sheetView zoomScalePageLayoutView="0" workbookViewId="0" topLeftCell="A1">
      <selection activeCell="E4" sqref="E4:E7"/>
    </sheetView>
  </sheetViews>
  <sheetFormatPr defaultColWidth="9.140625" defaultRowHeight="15"/>
  <cols>
    <col min="1" max="1" width="19.8515625" style="0" bestFit="1" customWidth="1"/>
    <col min="2" max="2" width="14.57421875" style="0" bestFit="1" customWidth="1"/>
    <col min="3" max="3" width="15.7109375" style="0" bestFit="1" customWidth="1"/>
    <col min="4" max="4" width="29.00390625" style="0" bestFit="1" customWidth="1"/>
    <col min="5" max="5" width="32.421875" style="0" bestFit="1" customWidth="1"/>
    <col min="6" max="7" width="22.57421875" style="0" bestFit="1" customWidth="1"/>
    <col min="8" max="8" width="16.00390625" style="0" bestFit="1" customWidth="1"/>
    <col min="9" max="9" width="32.421875" style="0" bestFit="1" customWidth="1"/>
  </cols>
  <sheetData>
    <row r="3" spans="1:9" ht="15">
      <c r="A3" s="16" t="s">
        <v>536</v>
      </c>
      <c r="B3" s="16" t="s">
        <v>537</v>
      </c>
      <c r="C3" s="16" t="s">
        <v>12</v>
      </c>
      <c r="D3" s="16" t="s">
        <v>544</v>
      </c>
      <c r="E3" s="16" t="s">
        <v>548</v>
      </c>
      <c r="F3" s="16" t="s">
        <v>552</v>
      </c>
      <c r="G3" s="16" t="s">
        <v>557</v>
      </c>
      <c r="H3" s="16" t="s">
        <v>562</v>
      </c>
      <c r="I3" s="16" t="s">
        <v>565</v>
      </c>
    </row>
    <row r="4" spans="1:9" ht="15">
      <c r="A4" t="s">
        <v>461</v>
      </c>
      <c r="B4" t="s">
        <v>538</v>
      </c>
      <c r="C4" t="s">
        <v>540</v>
      </c>
      <c r="D4" t="s">
        <v>545</v>
      </c>
      <c r="E4" t="s">
        <v>549</v>
      </c>
      <c r="F4" t="s">
        <v>553</v>
      </c>
      <c r="G4" t="s">
        <v>558</v>
      </c>
      <c r="H4" t="s">
        <v>563</v>
      </c>
      <c r="I4" t="s">
        <v>566</v>
      </c>
    </row>
    <row r="5" spans="1:9" ht="15">
      <c r="A5" t="s">
        <v>171</v>
      </c>
      <c r="B5" t="s">
        <v>539</v>
      </c>
      <c r="C5" t="s">
        <v>541</v>
      </c>
      <c r="D5" t="s">
        <v>546</v>
      </c>
      <c r="E5" t="s">
        <v>550</v>
      </c>
      <c r="F5" t="s">
        <v>554</v>
      </c>
      <c r="G5" t="s">
        <v>559</v>
      </c>
      <c r="H5" t="s">
        <v>564</v>
      </c>
      <c r="I5" t="s">
        <v>567</v>
      </c>
    </row>
    <row r="6" spans="3:9" ht="15">
      <c r="C6" t="s">
        <v>542</v>
      </c>
      <c r="D6" t="s">
        <v>547</v>
      </c>
      <c r="E6" t="s">
        <v>551</v>
      </c>
      <c r="F6" t="s">
        <v>555</v>
      </c>
      <c r="G6" t="s">
        <v>560</v>
      </c>
      <c r="H6" t="s">
        <v>172</v>
      </c>
      <c r="I6" t="s">
        <v>543</v>
      </c>
    </row>
    <row r="7" spans="3:7" ht="15">
      <c r="C7" t="s">
        <v>543</v>
      </c>
      <c r="D7" t="s">
        <v>543</v>
      </c>
      <c r="E7" t="s">
        <v>543</v>
      </c>
      <c r="F7" t="s">
        <v>556</v>
      </c>
      <c r="G7" t="s">
        <v>561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9.140625" style="26" customWidth="1"/>
    <col min="2" max="2" width="4.57421875" style="27" customWidth="1"/>
    <col min="3" max="3" width="15.421875" style="26" customWidth="1"/>
    <col min="4" max="4" width="13.140625" style="208" customWidth="1"/>
    <col min="5" max="5" width="5.8515625" style="26" customWidth="1"/>
    <col min="6" max="6" width="44.57421875" style="26" customWidth="1"/>
    <col min="7" max="7" width="14.140625" style="26" customWidth="1"/>
    <col min="8" max="8" width="9.421875" style="92" customWidth="1"/>
    <col min="9" max="9" width="9.421875" style="27" customWidth="1"/>
    <col min="10" max="11" width="9.421875" style="26" customWidth="1"/>
    <col min="12" max="12" width="14.140625" style="26" customWidth="1"/>
    <col min="13" max="13" width="44.00390625" style="26" customWidth="1"/>
    <col min="14" max="14" width="13.140625" style="36" customWidth="1"/>
    <col min="15" max="15" width="15.421875" style="26" customWidth="1"/>
    <col min="16" max="16" width="9.421875" style="93" customWidth="1"/>
    <col min="17" max="17" width="13.140625" style="26" customWidth="1"/>
    <col min="18" max="19" width="12.57421875" style="26" customWidth="1"/>
    <col min="20" max="20" width="13.140625" style="36" customWidth="1"/>
    <col min="21" max="22" width="13.140625" style="26" customWidth="1"/>
    <col min="23" max="23" width="13.140625" style="94" customWidth="1"/>
    <col min="24" max="24" width="9.7109375" style="26" customWidth="1"/>
    <col min="25" max="25" width="6.7109375" style="95" customWidth="1"/>
    <col min="26" max="26" width="12.00390625" style="26" customWidth="1"/>
    <col min="27" max="27" width="9.421875" style="96" customWidth="1"/>
    <col min="28" max="28" width="9.28125" style="26" customWidth="1"/>
    <col min="29" max="29" width="9.57421875" style="26" customWidth="1"/>
    <col min="30" max="30" width="10.7109375" style="26" customWidth="1"/>
    <col min="31" max="31" width="8.7109375" style="26" customWidth="1"/>
    <col min="32" max="32" width="10.57421875" style="26" customWidth="1"/>
    <col min="33" max="33" width="16.28125" style="26" customWidth="1"/>
    <col min="34" max="34" width="15.57421875" style="36" customWidth="1"/>
    <col min="35" max="38" width="10.421875" style="26" customWidth="1"/>
    <col min="39" max="39" width="6.57421875" style="26" customWidth="1"/>
    <col min="40" max="40" width="9.140625" style="26" customWidth="1"/>
    <col min="41" max="41" width="10.421875" style="26" customWidth="1"/>
    <col min="42" max="42" width="14.57421875" style="38" customWidth="1"/>
    <col min="43" max="43" width="14.57421875" style="26" customWidth="1"/>
    <col min="44" max="46" width="14.57421875" style="36" customWidth="1"/>
    <col min="47" max="50" width="14.57421875" style="39" customWidth="1"/>
    <col min="51" max="51" width="14.57421875" style="40" customWidth="1"/>
    <col min="52" max="54" width="14.57421875" style="39" customWidth="1"/>
    <col min="55" max="55" width="14.57421875" style="41" customWidth="1"/>
    <col min="56" max="56" width="22.140625" style="27" customWidth="1"/>
    <col min="57" max="57" width="9.140625" style="42" customWidth="1"/>
    <col min="58" max="58" width="9.140625" style="38" customWidth="1"/>
    <col min="59" max="59" width="12.57421875" style="27" customWidth="1"/>
    <col min="60" max="60" width="8.00390625" style="43" bestFit="1" customWidth="1"/>
    <col min="61" max="61" width="7.421875" style="26" bestFit="1" customWidth="1"/>
    <col min="62" max="62" width="9.140625" style="26" customWidth="1"/>
    <col min="63" max="63" width="12.7109375" style="26" customWidth="1"/>
    <col min="64" max="64" width="12.8515625" style="26" customWidth="1"/>
    <col min="65" max="65" width="14.7109375" style="26" customWidth="1"/>
    <col min="66" max="66" width="9.140625" style="26" customWidth="1"/>
    <col min="67" max="67" width="23.28125" style="26" customWidth="1"/>
    <col min="68" max="68" width="20.8515625" style="27" customWidth="1"/>
    <col min="69" max="69" width="9.140625" style="26" customWidth="1"/>
    <col min="70" max="70" width="11.7109375" style="26" bestFit="1" customWidth="1"/>
    <col min="71" max="71" width="16.57421875" style="36" customWidth="1"/>
    <col min="72" max="72" width="16.57421875" style="26" customWidth="1"/>
    <col min="73" max="16384" width="9.140625" style="26" customWidth="1"/>
  </cols>
  <sheetData>
    <row r="1" spans="3:56" ht="15.75">
      <c r="C1" s="28"/>
      <c r="D1" s="200"/>
      <c r="E1" s="28"/>
      <c r="F1" s="28"/>
      <c r="G1" s="28"/>
      <c r="H1" s="29"/>
      <c r="I1" s="30"/>
      <c r="J1" s="28"/>
      <c r="K1" s="28"/>
      <c r="L1" s="28"/>
      <c r="M1" s="28"/>
      <c r="N1" s="31"/>
      <c r="O1" s="28"/>
      <c r="P1" s="32"/>
      <c r="Q1" s="28"/>
      <c r="R1" s="28"/>
      <c r="S1" s="28"/>
      <c r="T1" s="31"/>
      <c r="U1" s="28"/>
      <c r="V1" s="28"/>
      <c r="W1" s="33"/>
      <c r="X1" s="28"/>
      <c r="Y1" s="34"/>
      <c r="Z1" s="28"/>
      <c r="AA1" s="35"/>
      <c r="AB1" s="28"/>
      <c r="AC1" s="28"/>
      <c r="AD1" s="28"/>
      <c r="AE1" s="28"/>
      <c r="AF1" s="28"/>
      <c r="AL1" s="37"/>
      <c r="BD1" s="30"/>
    </row>
    <row r="2" spans="3:56" ht="15" customHeight="1">
      <c r="C2" s="97" t="s">
        <v>336</v>
      </c>
      <c r="D2" s="201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BD2" s="30"/>
    </row>
    <row r="3" spans="3:67" ht="20.25">
      <c r="C3" s="44"/>
      <c r="D3" s="202"/>
      <c r="E3" s="44"/>
      <c r="F3" s="45"/>
      <c r="G3" s="45"/>
      <c r="H3" s="45"/>
      <c r="I3" s="46">
        <v>42522</v>
      </c>
      <c r="J3" s="46">
        <v>43132</v>
      </c>
      <c r="K3" s="45"/>
      <c r="L3" s="45"/>
      <c r="M3" s="45"/>
      <c r="N3" s="47"/>
      <c r="O3" s="45"/>
      <c r="P3" s="45"/>
      <c r="Q3" s="47">
        <v>67751185.76000002</v>
      </c>
      <c r="R3" s="47">
        <v>5928779.4300000025</v>
      </c>
      <c r="S3" s="47">
        <v>1029720.2199999997</v>
      </c>
      <c r="T3" s="47">
        <v>74709685.41000004</v>
      </c>
      <c r="U3" s="47"/>
      <c r="V3" s="47"/>
      <c r="W3" s="48"/>
      <c r="X3" s="45"/>
      <c r="Y3" s="45"/>
      <c r="Z3" s="45"/>
      <c r="AA3" s="45"/>
      <c r="AB3" s="45"/>
      <c r="AC3" s="45"/>
      <c r="AD3" s="45"/>
      <c r="AE3" s="45"/>
      <c r="AF3" s="45"/>
      <c r="AO3" s="98" t="s">
        <v>337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100"/>
    </row>
    <row r="4" spans="1:256" ht="126">
      <c r="A4" s="49" t="s">
        <v>338</v>
      </c>
      <c r="B4" s="50"/>
      <c r="C4" s="51" t="s">
        <v>339</v>
      </c>
      <c r="D4" s="203" t="s">
        <v>340</v>
      </c>
      <c r="E4" s="52" t="s">
        <v>341</v>
      </c>
      <c r="F4" s="101" t="s">
        <v>342</v>
      </c>
      <c r="G4" s="102"/>
      <c r="H4" s="102"/>
      <c r="I4" s="102"/>
      <c r="J4" s="102"/>
      <c r="K4" s="103"/>
      <c r="L4" s="101" t="s">
        <v>343</v>
      </c>
      <c r="M4" s="102"/>
      <c r="N4" s="102"/>
      <c r="O4" s="102"/>
      <c r="P4" s="103"/>
      <c r="Q4" s="101"/>
      <c r="R4" s="102"/>
      <c r="S4" s="102"/>
      <c r="T4" s="103"/>
      <c r="U4" s="53"/>
      <c r="V4" s="53"/>
      <c r="W4" s="54"/>
      <c r="X4" s="101" t="s">
        <v>344</v>
      </c>
      <c r="Y4" s="102"/>
      <c r="Z4" s="102"/>
      <c r="AA4" s="102"/>
      <c r="AB4" s="102"/>
      <c r="AC4" s="102"/>
      <c r="AD4" s="102"/>
      <c r="AE4" s="102"/>
      <c r="AF4" s="102"/>
      <c r="AG4" s="102"/>
      <c r="AH4" s="103"/>
      <c r="AI4" s="101" t="s">
        <v>345</v>
      </c>
      <c r="AJ4" s="102"/>
      <c r="AK4" s="102"/>
      <c r="AL4" s="102"/>
      <c r="AM4" s="102"/>
      <c r="AN4" s="103"/>
      <c r="AO4" s="55"/>
      <c r="AP4" s="56"/>
      <c r="AQ4" s="57"/>
      <c r="AR4" s="56"/>
      <c r="AS4" s="56"/>
      <c r="AT4" s="56"/>
      <c r="AU4" s="56"/>
      <c r="AV4" s="56" t="s">
        <v>346</v>
      </c>
      <c r="AW4" s="104" t="s">
        <v>347</v>
      </c>
      <c r="AX4" s="105"/>
      <c r="AY4" s="106"/>
      <c r="AZ4" s="105"/>
      <c r="BA4" s="107"/>
      <c r="BB4" s="108" t="s">
        <v>348</v>
      </c>
      <c r="BC4" s="109"/>
      <c r="BD4" s="109"/>
      <c r="BE4" s="110"/>
      <c r="BF4" s="58"/>
      <c r="BG4" s="111" t="s">
        <v>349</v>
      </c>
      <c r="BH4" s="112"/>
      <c r="BI4" s="112"/>
      <c r="BJ4" s="112"/>
      <c r="BK4" s="112"/>
      <c r="BL4" s="112"/>
      <c r="BM4" s="113"/>
      <c r="BN4" s="55"/>
      <c r="BO4" s="55"/>
      <c r="BP4" s="50"/>
      <c r="BQ4" s="50"/>
      <c r="BR4" s="50"/>
      <c r="BS4" s="39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</row>
    <row r="5" spans="1:256" ht="15" customHeight="1">
      <c r="A5" s="52" t="s">
        <v>338</v>
      </c>
      <c r="B5" s="52" t="s">
        <v>350</v>
      </c>
      <c r="C5" s="52" t="s">
        <v>339</v>
      </c>
      <c r="D5" s="204" t="s">
        <v>340</v>
      </c>
      <c r="E5" s="52" t="s">
        <v>341</v>
      </c>
      <c r="F5" s="52" t="s">
        <v>351</v>
      </c>
      <c r="G5" s="52" t="s">
        <v>352</v>
      </c>
      <c r="H5" s="114" t="s">
        <v>353</v>
      </c>
      <c r="I5" s="52" t="s">
        <v>354</v>
      </c>
      <c r="J5" s="52" t="s">
        <v>355</v>
      </c>
      <c r="K5" s="52" t="s">
        <v>356</v>
      </c>
      <c r="L5" s="52" t="s">
        <v>357</v>
      </c>
      <c r="M5" s="52" t="s">
        <v>358</v>
      </c>
      <c r="N5" s="115" t="s">
        <v>359</v>
      </c>
      <c r="O5" s="101" t="s">
        <v>360</v>
      </c>
      <c r="P5" s="103"/>
      <c r="Q5" s="52" t="s">
        <v>361</v>
      </c>
      <c r="R5" s="52" t="s">
        <v>362</v>
      </c>
      <c r="S5" s="52" t="s">
        <v>363</v>
      </c>
      <c r="T5" s="116" t="s">
        <v>364</v>
      </c>
      <c r="U5" s="117"/>
      <c r="V5" s="118" t="s">
        <v>365</v>
      </c>
      <c r="W5" s="119" t="s">
        <v>366</v>
      </c>
      <c r="X5" s="52" t="s">
        <v>367</v>
      </c>
      <c r="Y5" s="120" t="s">
        <v>368</v>
      </c>
      <c r="Z5" s="52" t="s">
        <v>369</v>
      </c>
      <c r="AA5" s="121" t="s">
        <v>370</v>
      </c>
      <c r="AB5" s="52" t="s">
        <v>371</v>
      </c>
      <c r="AC5" s="52" t="s">
        <v>372</v>
      </c>
      <c r="AD5" s="52" t="s">
        <v>373</v>
      </c>
      <c r="AE5" s="52" t="s">
        <v>374</v>
      </c>
      <c r="AF5" s="52" t="s">
        <v>375</v>
      </c>
      <c r="AG5" s="122" t="s">
        <v>376</v>
      </c>
      <c r="AH5" s="123"/>
      <c r="AI5" s="52" t="s">
        <v>377</v>
      </c>
      <c r="AJ5" s="52" t="s">
        <v>378</v>
      </c>
      <c r="AK5" s="52" t="s">
        <v>379</v>
      </c>
      <c r="AL5" s="52" t="s">
        <v>380</v>
      </c>
      <c r="AM5" s="52" t="s">
        <v>381</v>
      </c>
      <c r="AN5" s="52" t="s">
        <v>382</v>
      </c>
      <c r="AO5" s="52"/>
      <c r="AP5" s="124" t="s">
        <v>383</v>
      </c>
      <c r="AQ5" s="125"/>
      <c r="AR5" s="126"/>
      <c r="AS5" s="59"/>
      <c r="AT5" s="59"/>
      <c r="AU5" s="60"/>
      <c r="AV5" s="127" t="s">
        <v>384</v>
      </c>
      <c r="AW5" s="61"/>
      <c r="AX5" s="61"/>
      <c r="AY5" s="62"/>
      <c r="AZ5" s="61"/>
      <c r="BA5" s="61"/>
      <c r="BB5" s="52" t="s">
        <v>385</v>
      </c>
      <c r="BC5" s="128" t="s">
        <v>386</v>
      </c>
      <c r="BD5" s="52" t="s">
        <v>387</v>
      </c>
      <c r="BE5" s="129" t="s">
        <v>388</v>
      </c>
      <c r="BF5" s="115" t="s">
        <v>389</v>
      </c>
      <c r="BG5" s="130" t="s">
        <v>390</v>
      </c>
      <c r="BH5" s="131" t="s">
        <v>391</v>
      </c>
      <c r="BI5" s="130" t="s">
        <v>392</v>
      </c>
      <c r="BJ5" s="130" t="s">
        <v>393</v>
      </c>
      <c r="BK5" s="130" t="s">
        <v>394</v>
      </c>
      <c r="BL5" s="130" t="s">
        <v>395</v>
      </c>
      <c r="BM5" s="130" t="s">
        <v>396</v>
      </c>
      <c r="BN5" s="132" t="s">
        <v>397</v>
      </c>
      <c r="BO5" s="133" t="s">
        <v>398</v>
      </c>
      <c r="BP5" s="50"/>
      <c r="BQ5" s="63"/>
      <c r="BR5" s="63"/>
      <c r="BS5" s="238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</row>
    <row r="6" spans="1:256" ht="21.75" customHeight="1">
      <c r="A6" s="134"/>
      <c r="B6" s="134"/>
      <c r="C6" s="134"/>
      <c r="D6" s="205"/>
      <c r="E6" s="134"/>
      <c r="F6" s="134"/>
      <c r="G6" s="134"/>
      <c r="H6" s="135"/>
      <c r="I6" s="134"/>
      <c r="J6" s="134"/>
      <c r="K6" s="134"/>
      <c r="L6" s="134"/>
      <c r="M6" s="134"/>
      <c r="N6" s="136"/>
      <c r="O6" s="53" t="s">
        <v>399</v>
      </c>
      <c r="P6" s="64" t="s">
        <v>400</v>
      </c>
      <c r="Q6" s="134"/>
      <c r="R6" s="134"/>
      <c r="S6" s="134"/>
      <c r="T6" s="65" t="s">
        <v>401</v>
      </c>
      <c r="U6" s="53" t="s">
        <v>402</v>
      </c>
      <c r="V6" s="137"/>
      <c r="W6" s="138"/>
      <c r="X6" s="134"/>
      <c r="Y6" s="139"/>
      <c r="Z6" s="134"/>
      <c r="AA6" s="140"/>
      <c r="AB6" s="134"/>
      <c r="AC6" s="134"/>
      <c r="AD6" s="134"/>
      <c r="AE6" s="134"/>
      <c r="AF6" s="134"/>
      <c r="AG6" s="53" t="s">
        <v>403</v>
      </c>
      <c r="AH6" s="66" t="s">
        <v>400</v>
      </c>
      <c r="AI6" s="134"/>
      <c r="AJ6" s="134"/>
      <c r="AK6" s="134"/>
      <c r="AL6" s="134"/>
      <c r="AM6" s="134"/>
      <c r="AN6" s="134"/>
      <c r="AO6" s="134"/>
      <c r="AP6" s="141"/>
      <c r="AQ6" s="67" t="s">
        <v>404</v>
      </c>
      <c r="AR6" s="68" t="s">
        <v>405</v>
      </c>
      <c r="AS6" s="68" t="s">
        <v>406</v>
      </c>
      <c r="AT6" s="68" t="s">
        <v>407</v>
      </c>
      <c r="AU6" s="68" t="s">
        <v>408</v>
      </c>
      <c r="AV6" s="142"/>
      <c r="AW6" s="69" t="s">
        <v>409</v>
      </c>
      <c r="AX6" s="70" t="s">
        <v>410</v>
      </c>
      <c r="AY6" s="71" t="s">
        <v>411</v>
      </c>
      <c r="AZ6" s="70" t="s">
        <v>412</v>
      </c>
      <c r="BA6" s="70" t="s">
        <v>413</v>
      </c>
      <c r="BB6" s="134"/>
      <c r="BC6" s="143"/>
      <c r="BD6" s="134" t="s">
        <v>387</v>
      </c>
      <c r="BE6" s="144" t="s">
        <v>414</v>
      </c>
      <c r="BF6" s="136"/>
      <c r="BG6" s="145"/>
      <c r="BH6" s="146"/>
      <c r="BI6" s="145"/>
      <c r="BJ6" s="145"/>
      <c r="BK6" s="145"/>
      <c r="BL6" s="145"/>
      <c r="BM6" s="145"/>
      <c r="BN6" s="147"/>
      <c r="BO6" s="148"/>
      <c r="BP6" s="50"/>
      <c r="BQ6" s="63"/>
      <c r="BR6" s="63"/>
      <c r="BS6" s="238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67" ht="11.25">
      <c r="A7" s="72">
        <v>1</v>
      </c>
      <c r="B7" s="72">
        <v>2</v>
      </c>
      <c r="C7" s="72">
        <v>3</v>
      </c>
      <c r="D7" s="206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  <c r="M7" s="72">
        <v>13</v>
      </c>
      <c r="N7" s="72">
        <v>14</v>
      </c>
      <c r="O7" s="72">
        <v>15</v>
      </c>
      <c r="P7" s="72">
        <v>16</v>
      </c>
      <c r="Q7" s="72">
        <v>17</v>
      </c>
      <c r="R7" s="72">
        <v>18</v>
      </c>
      <c r="S7" s="72">
        <v>19</v>
      </c>
      <c r="T7" s="72">
        <v>20</v>
      </c>
      <c r="U7" s="72">
        <v>21</v>
      </c>
      <c r="V7" s="72">
        <v>22</v>
      </c>
      <c r="W7" s="73">
        <v>23</v>
      </c>
      <c r="X7" s="72">
        <v>24</v>
      </c>
      <c r="Y7" s="72">
        <v>25</v>
      </c>
      <c r="Z7" s="72">
        <v>26</v>
      </c>
      <c r="AA7" s="72">
        <v>27</v>
      </c>
      <c r="AB7" s="72">
        <v>28</v>
      </c>
      <c r="AC7" s="72">
        <v>29</v>
      </c>
      <c r="AD7" s="72">
        <v>30</v>
      </c>
      <c r="AE7" s="72">
        <v>31</v>
      </c>
      <c r="AF7" s="72">
        <v>32</v>
      </c>
      <c r="AG7" s="72">
        <v>33</v>
      </c>
      <c r="AH7" s="72">
        <v>34</v>
      </c>
      <c r="AI7" s="72">
        <v>35</v>
      </c>
      <c r="AJ7" s="72">
        <v>36</v>
      </c>
      <c r="AK7" s="72">
        <v>37</v>
      </c>
      <c r="AL7" s="72">
        <v>38</v>
      </c>
      <c r="AM7" s="72">
        <v>39</v>
      </c>
      <c r="AN7" s="72">
        <v>40</v>
      </c>
      <c r="AO7" s="74"/>
      <c r="AP7" s="75"/>
      <c r="AQ7" s="74"/>
      <c r="AR7" s="76"/>
      <c r="AS7" s="76"/>
      <c r="AT7" s="76"/>
      <c r="AU7" s="77"/>
      <c r="AV7" s="77"/>
      <c r="AW7" s="77"/>
      <c r="AX7" s="77"/>
      <c r="AY7" s="78"/>
      <c r="AZ7" s="77"/>
      <c r="BA7" s="77"/>
      <c r="BB7" s="77"/>
      <c r="BC7" s="79"/>
      <c r="BD7" s="80"/>
      <c r="BE7" s="81"/>
      <c r="BF7" s="75"/>
      <c r="BG7" s="80"/>
      <c r="BH7" s="82"/>
      <c r="BI7" s="74"/>
      <c r="BJ7" s="74"/>
      <c r="BK7" s="74"/>
      <c r="BL7" s="74"/>
      <c r="BM7" s="74"/>
      <c r="BN7" s="74"/>
      <c r="BO7" s="74"/>
    </row>
    <row r="8" spans="1:256" ht="11.25">
      <c r="A8" s="80">
        <v>13</v>
      </c>
      <c r="B8" s="149" t="s">
        <v>426</v>
      </c>
      <c r="C8" s="150" t="s">
        <v>186</v>
      </c>
      <c r="D8" s="199" t="s">
        <v>187</v>
      </c>
      <c r="E8" s="149" t="s">
        <v>171</v>
      </c>
      <c r="F8" s="149" t="s">
        <v>427</v>
      </c>
      <c r="G8" s="150" t="s">
        <v>432</v>
      </c>
      <c r="H8" s="151" t="s">
        <v>417</v>
      </c>
      <c r="I8" s="152">
        <v>41</v>
      </c>
      <c r="J8" s="153">
        <v>42212</v>
      </c>
      <c r="K8" s="153">
        <v>42577</v>
      </c>
      <c r="L8" s="149" t="s">
        <v>418</v>
      </c>
      <c r="M8" s="149" t="s">
        <v>418</v>
      </c>
      <c r="N8" s="154" t="s">
        <v>419</v>
      </c>
      <c r="O8" s="149" t="s">
        <v>418</v>
      </c>
      <c r="P8" s="155" t="s">
        <v>419</v>
      </c>
      <c r="Q8" s="156">
        <v>41259.7</v>
      </c>
      <c r="R8" s="156">
        <v>4590.35</v>
      </c>
      <c r="S8" s="156">
        <v>750.39</v>
      </c>
      <c r="T8" s="157">
        <v>46600.439999999995</v>
      </c>
      <c r="U8" s="156">
        <v>11430.23</v>
      </c>
      <c r="V8" s="83" t="s">
        <v>424</v>
      </c>
      <c r="W8" s="86">
        <v>4</v>
      </c>
      <c r="X8" s="158">
        <v>42433</v>
      </c>
      <c r="Y8" s="149">
        <v>90</v>
      </c>
      <c r="Z8" s="151">
        <v>0</v>
      </c>
      <c r="AA8" s="159" t="s">
        <v>420</v>
      </c>
      <c r="AB8" s="156" t="s">
        <v>420</v>
      </c>
      <c r="AC8" s="156" t="s">
        <v>420</v>
      </c>
      <c r="AD8" s="156" t="s">
        <v>420</v>
      </c>
      <c r="AE8" s="156" t="s">
        <v>420</v>
      </c>
      <c r="AF8" s="160" t="s">
        <v>420</v>
      </c>
      <c r="AG8" s="151">
        <v>0</v>
      </c>
      <c r="AH8" s="161">
        <v>0</v>
      </c>
      <c r="AI8" s="156" t="s">
        <v>420</v>
      </c>
      <c r="AJ8" s="156" t="s">
        <v>420</v>
      </c>
      <c r="AK8" s="156" t="s">
        <v>420</v>
      </c>
      <c r="AL8" s="156" t="s">
        <v>420</v>
      </c>
      <c r="AM8" s="156" t="s">
        <v>420</v>
      </c>
      <c r="AN8" s="156" t="s">
        <v>420</v>
      </c>
      <c r="AO8" s="156" t="s">
        <v>430</v>
      </c>
      <c r="AP8" s="154">
        <v>46600.439999999995</v>
      </c>
      <c r="AQ8" s="156"/>
      <c r="AR8" s="157"/>
      <c r="AS8" s="157"/>
      <c r="AT8" s="157"/>
      <c r="AU8" s="162">
        <v>46600.439999999995</v>
      </c>
      <c r="AV8" s="163">
        <v>0.3717</v>
      </c>
      <c r="AW8" s="163"/>
      <c r="AX8" s="163"/>
      <c r="AY8" s="164">
        <v>0.41</v>
      </c>
      <c r="AZ8" s="163"/>
      <c r="BA8" s="163"/>
      <c r="BB8" s="162" t="s">
        <v>424</v>
      </c>
      <c r="BC8" s="165">
        <v>90</v>
      </c>
      <c r="BD8" s="80" t="s">
        <v>425</v>
      </c>
      <c r="BE8" s="81">
        <v>4</v>
      </c>
      <c r="BF8" s="75">
        <v>0.51</v>
      </c>
      <c r="BG8" s="82">
        <v>34.1</v>
      </c>
      <c r="BH8" s="82">
        <v>5</v>
      </c>
      <c r="BI8" s="82">
        <v>1</v>
      </c>
      <c r="BJ8" s="82">
        <v>1</v>
      </c>
      <c r="BK8" s="82">
        <v>0</v>
      </c>
      <c r="BL8" s="82">
        <v>0</v>
      </c>
      <c r="BM8" s="82">
        <v>41.1</v>
      </c>
      <c r="BN8" s="80">
        <v>2</v>
      </c>
      <c r="BO8" s="166">
        <v>23406</v>
      </c>
      <c r="BP8" s="85">
        <v>0.4977300643513237</v>
      </c>
      <c r="BQ8" s="27"/>
      <c r="BR8" s="167"/>
      <c r="BS8" s="38" t="e">
        <f>ROUND(SUMIF('Портфель кредитів'!#REF!,D8,'Портфель кредитів'!#REF!),2)</f>
        <v>#REF!</v>
      </c>
      <c r="BT8" s="167" t="e">
        <f>BS8=BO8</f>
        <v>#REF!</v>
      </c>
      <c r="BU8" s="2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  <c r="IR8" s="167"/>
      <c r="IS8" s="167"/>
      <c r="IT8" s="167"/>
      <c r="IU8" s="167"/>
      <c r="IV8" s="167"/>
    </row>
    <row r="9" spans="1:256" ht="11.25">
      <c r="A9" s="80">
        <v>15</v>
      </c>
      <c r="B9" s="149" t="s">
        <v>426</v>
      </c>
      <c r="C9" s="150" t="s">
        <v>275</v>
      </c>
      <c r="D9" s="199" t="s">
        <v>276</v>
      </c>
      <c r="E9" s="149" t="s">
        <v>171</v>
      </c>
      <c r="F9" s="149" t="s">
        <v>427</v>
      </c>
      <c r="G9" s="150" t="s">
        <v>433</v>
      </c>
      <c r="H9" s="151" t="s">
        <v>417</v>
      </c>
      <c r="I9" s="152">
        <v>39</v>
      </c>
      <c r="J9" s="153">
        <v>42367</v>
      </c>
      <c r="K9" s="153">
        <v>42732</v>
      </c>
      <c r="L9" s="149" t="s">
        <v>418</v>
      </c>
      <c r="M9" s="149" t="s">
        <v>418</v>
      </c>
      <c r="N9" s="154" t="s">
        <v>419</v>
      </c>
      <c r="O9" s="149" t="s">
        <v>418</v>
      </c>
      <c r="P9" s="155" t="s">
        <v>419</v>
      </c>
      <c r="Q9" s="156">
        <v>12327.67</v>
      </c>
      <c r="R9" s="156">
        <v>1145.82</v>
      </c>
      <c r="S9" s="156">
        <v>174.66</v>
      </c>
      <c r="T9" s="157">
        <v>13648.15</v>
      </c>
      <c r="U9" s="156">
        <v>2434.77</v>
      </c>
      <c r="V9" s="83" t="s">
        <v>424</v>
      </c>
      <c r="W9" s="86">
        <v>4</v>
      </c>
      <c r="X9" s="158">
        <v>42465</v>
      </c>
      <c r="Y9" s="149">
        <v>58</v>
      </c>
      <c r="Z9" s="151" t="s">
        <v>434</v>
      </c>
      <c r="AA9" s="159" t="s">
        <v>420</v>
      </c>
      <c r="AB9" s="156" t="s">
        <v>420</v>
      </c>
      <c r="AC9" s="156" t="s">
        <v>420</v>
      </c>
      <c r="AD9" s="156" t="s">
        <v>420</v>
      </c>
      <c r="AE9" s="156" t="s">
        <v>420</v>
      </c>
      <c r="AF9" s="160" t="s">
        <v>420</v>
      </c>
      <c r="AG9" s="151" t="s">
        <v>434</v>
      </c>
      <c r="AH9" s="161">
        <v>1300</v>
      </c>
      <c r="AI9" s="156" t="s">
        <v>420</v>
      </c>
      <c r="AJ9" s="156" t="s">
        <v>420</v>
      </c>
      <c r="AK9" s="156" t="s">
        <v>420</v>
      </c>
      <c r="AL9" s="156" t="s">
        <v>420</v>
      </c>
      <c r="AM9" s="156" t="s">
        <v>420</v>
      </c>
      <c r="AN9" s="156" t="s">
        <v>420</v>
      </c>
      <c r="AO9" s="156" t="s">
        <v>430</v>
      </c>
      <c r="AP9" s="154">
        <v>13648.15</v>
      </c>
      <c r="AQ9" s="156"/>
      <c r="AR9" s="157"/>
      <c r="AS9" s="157"/>
      <c r="AT9" s="157"/>
      <c r="AU9" s="162">
        <v>13648.15</v>
      </c>
      <c r="AV9" s="163">
        <v>0.4542</v>
      </c>
      <c r="AW9" s="163"/>
      <c r="AX9" s="163"/>
      <c r="AY9" s="164">
        <v>0.39</v>
      </c>
      <c r="AZ9" s="163"/>
      <c r="BA9" s="163"/>
      <c r="BB9" s="162" t="s">
        <v>424</v>
      </c>
      <c r="BC9" s="165">
        <v>58</v>
      </c>
      <c r="BD9" s="80" t="s">
        <v>425</v>
      </c>
      <c r="BE9" s="81">
        <v>4</v>
      </c>
      <c r="BF9" s="75">
        <v>0.51</v>
      </c>
      <c r="BG9" s="82">
        <v>34.1</v>
      </c>
      <c r="BH9" s="82">
        <v>5</v>
      </c>
      <c r="BI9" s="82">
        <v>1</v>
      </c>
      <c r="BJ9" s="82">
        <v>1</v>
      </c>
      <c r="BK9" s="82">
        <v>0</v>
      </c>
      <c r="BL9" s="82">
        <v>0</v>
      </c>
      <c r="BM9" s="82">
        <v>41.1</v>
      </c>
      <c r="BN9" s="80">
        <v>1</v>
      </c>
      <c r="BO9" s="166">
        <v>9673</v>
      </c>
      <c r="BP9" s="85">
        <v>0.29125925491733307</v>
      </c>
      <c r="BQ9" s="167"/>
      <c r="BR9" s="167"/>
      <c r="BS9" s="38" t="e">
        <f>ROUND(SUMIF('Портфель кредитів'!#REF!,D9,'Портфель кредитів'!#REF!),2)</f>
        <v>#REF!</v>
      </c>
      <c r="BT9" s="167" t="e">
        <f aca="true" t="shared" si="0" ref="BT9:BT65">BS9=BO9</f>
        <v>#REF!</v>
      </c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  <c r="IT9" s="167"/>
      <c r="IU9" s="167"/>
      <c r="IV9" s="167"/>
    </row>
    <row r="10" spans="1:256" ht="11.25">
      <c r="A10" s="80">
        <v>19</v>
      </c>
      <c r="B10" s="149" t="s">
        <v>426</v>
      </c>
      <c r="C10" s="150" t="s">
        <v>220</v>
      </c>
      <c r="D10" s="199" t="s">
        <v>221</v>
      </c>
      <c r="E10" s="149" t="s">
        <v>171</v>
      </c>
      <c r="F10" s="149" t="s">
        <v>427</v>
      </c>
      <c r="G10" s="150" t="s">
        <v>437</v>
      </c>
      <c r="H10" s="151" t="s">
        <v>417</v>
      </c>
      <c r="I10" s="152">
        <v>38</v>
      </c>
      <c r="J10" s="153">
        <v>42130</v>
      </c>
      <c r="K10" s="153">
        <v>42495</v>
      </c>
      <c r="L10" s="149" t="s">
        <v>418</v>
      </c>
      <c r="M10" s="149" t="s">
        <v>418</v>
      </c>
      <c r="N10" s="154" t="s">
        <v>419</v>
      </c>
      <c r="O10" s="149" t="s">
        <v>418</v>
      </c>
      <c r="P10" s="155" t="s">
        <v>419</v>
      </c>
      <c r="Q10" s="156">
        <v>119666.49</v>
      </c>
      <c r="R10" s="156">
        <v>13114.6</v>
      </c>
      <c r="S10" s="156" t="s">
        <v>420</v>
      </c>
      <c r="T10" s="157">
        <v>132781.09</v>
      </c>
      <c r="U10" s="156">
        <v>132781.09</v>
      </c>
      <c r="V10" s="83" t="s">
        <v>429</v>
      </c>
      <c r="W10" s="86">
        <v>4</v>
      </c>
      <c r="X10" s="158">
        <v>42385</v>
      </c>
      <c r="Y10" s="149">
        <v>138</v>
      </c>
      <c r="Z10" s="151">
        <v>0</v>
      </c>
      <c r="AA10" s="159" t="s">
        <v>438</v>
      </c>
      <c r="AB10" s="156" t="s">
        <v>420</v>
      </c>
      <c r="AC10" s="156" t="s">
        <v>420</v>
      </c>
      <c r="AD10" s="156" t="s">
        <v>420</v>
      </c>
      <c r="AE10" s="156" t="s">
        <v>420</v>
      </c>
      <c r="AF10" s="160" t="s">
        <v>420</v>
      </c>
      <c r="AG10" s="151">
        <v>0</v>
      </c>
      <c r="AH10" s="161">
        <v>0</v>
      </c>
      <c r="AI10" s="156" t="s">
        <v>420</v>
      </c>
      <c r="AJ10" s="156" t="s">
        <v>420</v>
      </c>
      <c r="AK10" s="156" t="s">
        <v>420</v>
      </c>
      <c r="AL10" s="156" t="s">
        <v>420</v>
      </c>
      <c r="AM10" s="156" t="s">
        <v>420</v>
      </c>
      <c r="AN10" s="156" t="s">
        <v>420</v>
      </c>
      <c r="AO10" s="156" t="s">
        <v>430</v>
      </c>
      <c r="AP10" s="154">
        <v>132781.09</v>
      </c>
      <c r="AQ10" s="156"/>
      <c r="AR10" s="157"/>
      <c r="AS10" s="157"/>
      <c r="AT10" s="157"/>
      <c r="AU10" s="162">
        <v>132781.09</v>
      </c>
      <c r="AV10" s="162"/>
      <c r="AW10" s="162"/>
      <c r="AX10" s="162"/>
      <c r="AY10" s="164">
        <v>0.38</v>
      </c>
      <c r="AZ10" s="162"/>
      <c r="BA10" s="162"/>
      <c r="BB10" s="162" t="s">
        <v>429</v>
      </c>
      <c r="BC10" s="165">
        <v>138</v>
      </c>
      <c r="BD10" s="149" t="s">
        <v>431</v>
      </c>
      <c r="BE10" s="81">
        <v>4</v>
      </c>
      <c r="BF10" s="75">
        <v>0.51</v>
      </c>
      <c r="BG10" s="82">
        <v>34.1</v>
      </c>
      <c r="BH10" s="82">
        <v>5</v>
      </c>
      <c r="BI10" s="82">
        <v>1</v>
      </c>
      <c r="BJ10" s="82">
        <v>1</v>
      </c>
      <c r="BK10" s="82">
        <v>0</v>
      </c>
      <c r="BL10" s="82">
        <v>0</v>
      </c>
      <c r="BM10" s="82">
        <v>41.1</v>
      </c>
      <c r="BN10" s="80">
        <v>2.5</v>
      </c>
      <c r="BO10" s="166">
        <v>56146</v>
      </c>
      <c r="BP10" s="85">
        <v>0.5771536443931888</v>
      </c>
      <c r="BQ10" s="167"/>
      <c r="BR10" s="167"/>
      <c r="BS10" s="38" t="e">
        <f>ROUND(SUMIF('Портфель кредитів'!#REF!,D10,'Портфель кредитів'!#REF!),2)</f>
        <v>#REF!</v>
      </c>
      <c r="BT10" s="167" t="e">
        <f t="shared" si="0"/>
        <v>#REF!</v>
      </c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  <c r="IV10" s="167"/>
    </row>
    <row r="11" spans="1:256" ht="11.25">
      <c r="A11" s="80">
        <v>20</v>
      </c>
      <c r="B11" s="149" t="s">
        <v>426</v>
      </c>
      <c r="C11" s="150" t="s">
        <v>263</v>
      </c>
      <c r="D11" s="199" t="s">
        <v>264</v>
      </c>
      <c r="E11" s="149" t="s">
        <v>171</v>
      </c>
      <c r="F11" s="149" t="s">
        <v>427</v>
      </c>
      <c r="G11" s="150" t="s">
        <v>439</v>
      </c>
      <c r="H11" s="151" t="s">
        <v>417</v>
      </c>
      <c r="I11" s="152">
        <v>39</v>
      </c>
      <c r="J11" s="153">
        <v>42180</v>
      </c>
      <c r="K11" s="153">
        <v>42545</v>
      </c>
      <c r="L11" s="149" t="s">
        <v>418</v>
      </c>
      <c r="M11" s="149" t="s">
        <v>418</v>
      </c>
      <c r="N11" s="154" t="s">
        <v>419</v>
      </c>
      <c r="O11" s="149" t="s">
        <v>418</v>
      </c>
      <c r="P11" s="155" t="s">
        <v>419</v>
      </c>
      <c r="Q11" s="156">
        <v>85823.58</v>
      </c>
      <c r="R11" s="156">
        <v>9773.55</v>
      </c>
      <c r="S11" s="156">
        <v>1550.09</v>
      </c>
      <c r="T11" s="157">
        <v>97147.22</v>
      </c>
      <c r="U11" s="156">
        <v>24126.32</v>
      </c>
      <c r="V11" s="83" t="s">
        <v>424</v>
      </c>
      <c r="W11" s="86">
        <v>4</v>
      </c>
      <c r="X11" s="158">
        <v>42433</v>
      </c>
      <c r="Y11" s="149">
        <v>90</v>
      </c>
      <c r="Z11" s="151">
        <v>0</v>
      </c>
      <c r="AA11" s="159" t="s">
        <v>420</v>
      </c>
      <c r="AB11" s="156" t="s">
        <v>420</v>
      </c>
      <c r="AC11" s="156" t="s">
        <v>420</v>
      </c>
      <c r="AD11" s="156" t="s">
        <v>420</v>
      </c>
      <c r="AE11" s="156" t="s">
        <v>420</v>
      </c>
      <c r="AF11" s="160" t="s">
        <v>420</v>
      </c>
      <c r="AG11" s="151">
        <v>0</v>
      </c>
      <c r="AH11" s="161">
        <v>0</v>
      </c>
      <c r="AI11" s="156" t="s">
        <v>420</v>
      </c>
      <c r="AJ11" s="156" t="s">
        <v>420</v>
      </c>
      <c r="AK11" s="156" t="s">
        <v>420</v>
      </c>
      <c r="AL11" s="156" t="s">
        <v>420</v>
      </c>
      <c r="AM11" s="156" t="s">
        <v>420</v>
      </c>
      <c r="AN11" s="156" t="s">
        <v>420</v>
      </c>
      <c r="AO11" s="156" t="s">
        <v>430</v>
      </c>
      <c r="AP11" s="154">
        <v>97147.22</v>
      </c>
      <c r="AQ11" s="156"/>
      <c r="AR11" s="157"/>
      <c r="AS11" s="157"/>
      <c r="AT11" s="157"/>
      <c r="AU11" s="162">
        <v>97147.22</v>
      </c>
      <c r="AV11" s="162"/>
      <c r="AW11" s="162"/>
      <c r="AX11" s="162"/>
      <c r="AY11" s="164">
        <v>0.39</v>
      </c>
      <c r="AZ11" s="162"/>
      <c r="BA11" s="162"/>
      <c r="BB11" s="162" t="s">
        <v>424</v>
      </c>
      <c r="BC11" s="165">
        <v>90</v>
      </c>
      <c r="BD11" s="80" t="s">
        <v>425</v>
      </c>
      <c r="BE11" s="81">
        <v>4</v>
      </c>
      <c r="BF11" s="75">
        <v>0.51</v>
      </c>
      <c r="BG11" s="82">
        <v>34.1</v>
      </c>
      <c r="BH11" s="82">
        <v>5</v>
      </c>
      <c r="BI11" s="82">
        <v>1</v>
      </c>
      <c r="BJ11" s="82">
        <v>1</v>
      </c>
      <c r="BK11" s="82">
        <v>0</v>
      </c>
      <c r="BL11" s="82">
        <v>0</v>
      </c>
      <c r="BM11" s="82">
        <v>41.1</v>
      </c>
      <c r="BN11" s="80">
        <v>2</v>
      </c>
      <c r="BO11" s="166">
        <v>48795</v>
      </c>
      <c r="BP11" s="85">
        <v>0.4977210876440932</v>
      </c>
      <c r="BQ11" s="167"/>
      <c r="BR11" s="167"/>
      <c r="BS11" s="38" t="e">
        <f>ROUND(SUMIF('Портфель кредитів'!#REF!,D11,'Портфель кредитів'!#REF!),2)</f>
        <v>#REF!</v>
      </c>
      <c r="BT11" s="167" t="e">
        <f t="shared" si="0"/>
        <v>#REF!</v>
      </c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  <c r="IO11" s="167"/>
      <c r="IP11" s="167"/>
      <c r="IQ11" s="167"/>
      <c r="IR11" s="167"/>
      <c r="IS11" s="167"/>
      <c r="IT11" s="167"/>
      <c r="IU11" s="167"/>
      <c r="IV11" s="167"/>
    </row>
    <row r="12" spans="1:256" ht="11.25">
      <c r="A12" s="80">
        <v>21</v>
      </c>
      <c r="B12" s="149" t="s">
        <v>426</v>
      </c>
      <c r="C12" s="150" t="s">
        <v>197</v>
      </c>
      <c r="D12" s="199" t="s">
        <v>198</v>
      </c>
      <c r="E12" s="149" t="s">
        <v>171</v>
      </c>
      <c r="F12" s="149" t="s">
        <v>427</v>
      </c>
      <c r="G12" s="150" t="s">
        <v>440</v>
      </c>
      <c r="H12" s="151" t="s">
        <v>417</v>
      </c>
      <c r="I12" s="152">
        <v>39</v>
      </c>
      <c r="J12" s="153">
        <v>42251</v>
      </c>
      <c r="K12" s="153">
        <v>42615</v>
      </c>
      <c r="L12" s="149" t="s">
        <v>418</v>
      </c>
      <c r="M12" s="149" t="s">
        <v>418</v>
      </c>
      <c r="N12" s="154" t="s">
        <v>419</v>
      </c>
      <c r="O12" s="149" t="s">
        <v>418</v>
      </c>
      <c r="P12" s="155" t="s">
        <v>419</v>
      </c>
      <c r="Q12" s="156">
        <v>2634.41</v>
      </c>
      <c r="R12" s="156">
        <v>278.49</v>
      </c>
      <c r="S12" s="156">
        <v>47.91</v>
      </c>
      <c r="T12" s="157">
        <v>2960.8099999999995</v>
      </c>
      <c r="U12" s="156">
        <v>719.2</v>
      </c>
      <c r="V12" s="83" t="s">
        <v>424</v>
      </c>
      <c r="W12" s="86">
        <v>4</v>
      </c>
      <c r="X12" s="168">
        <v>42433</v>
      </c>
      <c r="Y12" s="149">
        <v>90</v>
      </c>
      <c r="Z12" s="169">
        <v>0</v>
      </c>
      <c r="AA12" s="159" t="s">
        <v>420</v>
      </c>
      <c r="AB12" s="156" t="s">
        <v>420</v>
      </c>
      <c r="AC12" s="156" t="s">
        <v>420</v>
      </c>
      <c r="AD12" s="156" t="s">
        <v>420</v>
      </c>
      <c r="AE12" s="156" t="s">
        <v>420</v>
      </c>
      <c r="AF12" s="160" t="s">
        <v>420</v>
      </c>
      <c r="AG12" s="169">
        <v>0</v>
      </c>
      <c r="AH12" s="157">
        <v>0</v>
      </c>
      <c r="AI12" s="156" t="s">
        <v>420</v>
      </c>
      <c r="AJ12" s="156" t="s">
        <v>420</v>
      </c>
      <c r="AK12" s="156" t="s">
        <v>420</v>
      </c>
      <c r="AL12" s="156" t="s">
        <v>420</v>
      </c>
      <c r="AM12" s="156" t="s">
        <v>420</v>
      </c>
      <c r="AN12" s="156" t="s">
        <v>420</v>
      </c>
      <c r="AO12" s="156" t="s">
        <v>430</v>
      </c>
      <c r="AP12" s="154">
        <v>2960.8099999999995</v>
      </c>
      <c r="AQ12" s="156"/>
      <c r="AR12" s="157"/>
      <c r="AS12" s="157"/>
      <c r="AT12" s="157"/>
      <c r="AU12" s="162">
        <v>2960.8099999999995</v>
      </c>
      <c r="AV12" s="163">
        <v>0.3717</v>
      </c>
      <c r="AW12" s="163"/>
      <c r="AX12" s="163"/>
      <c r="AY12" s="164">
        <v>0.39</v>
      </c>
      <c r="AZ12" s="163"/>
      <c r="BA12" s="163"/>
      <c r="BB12" s="162" t="s">
        <v>424</v>
      </c>
      <c r="BC12" s="165">
        <v>90</v>
      </c>
      <c r="BD12" s="80" t="s">
        <v>425</v>
      </c>
      <c r="BE12" s="81">
        <v>4</v>
      </c>
      <c r="BF12" s="75">
        <v>0.51</v>
      </c>
      <c r="BG12" s="82">
        <v>34.1</v>
      </c>
      <c r="BH12" s="82">
        <v>5</v>
      </c>
      <c r="BI12" s="82">
        <v>1</v>
      </c>
      <c r="BJ12" s="82">
        <v>1</v>
      </c>
      <c r="BK12" s="82">
        <v>0</v>
      </c>
      <c r="BL12" s="82">
        <v>0</v>
      </c>
      <c r="BM12" s="82">
        <v>41.1</v>
      </c>
      <c r="BN12" s="80">
        <v>2</v>
      </c>
      <c r="BO12" s="166">
        <v>1487</v>
      </c>
      <c r="BP12" s="85">
        <v>0.4977725689929444</v>
      </c>
      <c r="BQ12" s="27"/>
      <c r="BR12" s="167"/>
      <c r="BS12" s="38" t="e">
        <f>ROUND(SUMIF('Портфель кредитів'!#REF!,D12,'Портфель кредитів'!#REF!),2)</f>
        <v>#REF!</v>
      </c>
      <c r="BT12" s="167" t="e">
        <f t="shared" si="0"/>
        <v>#REF!</v>
      </c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  <c r="IR12" s="167"/>
      <c r="IS12" s="167"/>
      <c r="IT12" s="167"/>
      <c r="IU12" s="167"/>
      <c r="IV12" s="167"/>
    </row>
    <row r="13" spans="1:256" ht="11.25">
      <c r="A13" s="80">
        <v>35</v>
      </c>
      <c r="B13" s="149" t="s">
        <v>426</v>
      </c>
      <c r="C13" s="150" t="s">
        <v>443</v>
      </c>
      <c r="D13" s="199" t="s">
        <v>218</v>
      </c>
      <c r="E13" s="149" t="s">
        <v>171</v>
      </c>
      <c r="F13" s="149" t="s">
        <v>427</v>
      </c>
      <c r="G13" s="150" t="s">
        <v>444</v>
      </c>
      <c r="H13" s="151" t="s">
        <v>417</v>
      </c>
      <c r="I13" s="152">
        <v>41</v>
      </c>
      <c r="J13" s="153">
        <v>42171</v>
      </c>
      <c r="K13" s="153">
        <v>42536</v>
      </c>
      <c r="L13" s="149" t="s">
        <v>418</v>
      </c>
      <c r="M13" s="149" t="s">
        <v>418</v>
      </c>
      <c r="N13" s="154" t="s">
        <v>419</v>
      </c>
      <c r="O13" s="149" t="s">
        <v>418</v>
      </c>
      <c r="P13" s="155" t="s">
        <v>419</v>
      </c>
      <c r="Q13" s="156">
        <v>552.08</v>
      </c>
      <c r="R13" s="156">
        <v>62.9</v>
      </c>
      <c r="S13" s="156">
        <v>10.05</v>
      </c>
      <c r="T13" s="157">
        <v>625.03</v>
      </c>
      <c r="U13" s="156">
        <v>154.35</v>
      </c>
      <c r="V13" s="83" t="s">
        <v>429</v>
      </c>
      <c r="W13" s="86">
        <v>3</v>
      </c>
      <c r="X13" s="158">
        <v>42433</v>
      </c>
      <c r="Y13" s="149">
        <v>90</v>
      </c>
      <c r="Z13" s="151">
        <v>0</v>
      </c>
      <c r="AA13" s="159" t="s">
        <v>420</v>
      </c>
      <c r="AB13" s="156" t="s">
        <v>420</v>
      </c>
      <c r="AC13" s="156" t="s">
        <v>420</v>
      </c>
      <c r="AD13" s="156" t="s">
        <v>420</v>
      </c>
      <c r="AE13" s="156" t="s">
        <v>420</v>
      </c>
      <c r="AF13" s="160" t="s">
        <v>420</v>
      </c>
      <c r="AG13" s="151">
        <v>0</v>
      </c>
      <c r="AH13" s="161">
        <v>0</v>
      </c>
      <c r="AI13" s="156" t="s">
        <v>420</v>
      </c>
      <c r="AJ13" s="156" t="s">
        <v>420</v>
      </c>
      <c r="AK13" s="156" t="s">
        <v>420</v>
      </c>
      <c r="AL13" s="156" t="s">
        <v>420</v>
      </c>
      <c r="AM13" s="156" t="s">
        <v>420</v>
      </c>
      <c r="AN13" s="156" t="s">
        <v>420</v>
      </c>
      <c r="AO13" s="156" t="s">
        <v>430</v>
      </c>
      <c r="AP13" s="154">
        <v>625.03</v>
      </c>
      <c r="AQ13" s="156"/>
      <c r="AR13" s="157"/>
      <c r="AS13" s="157"/>
      <c r="AT13" s="157"/>
      <c r="AU13" s="162">
        <v>625.03</v>
      </c>
      <c r="AV13" s="162"/>
      <c r="AW13" s="84">
        <v>0</v>
      </c>
      <c r="AX13" s="162"/>
      <c r="AY13" s="164">
        <v>0.41</v>
      </c>
      <c r="AZ13" s="162"/>
      <c r="BA13" s="162"/>
      <c r="BB13" s="162" t="s">
        <v>429</v>
      </c>
      <c r="BC13" s="165">
        <v>90</v>
      </c>
      <c r="BD13" s="80" t="s">
        <v>425</v>
      </c>
      <c r="BE13" s="81">
        <v>3</v>
      </c>
      <c r="BF13" s="75">
        <v>0.21</v>
      </c>
      <c r="BG13" s="82">
        <v>34.1</v>
      </c>
      <c r="BH13" s="82">
        <v>3</v>
      </c>
      <c r="BI13" s="82">
        <v>1</v>
      </c>
      <c r="BJ13" s="82">
        <v>1</v>
      </c>
      <c r="BK13" s="82">
        <v>0</v>
      </c>
      <c r="BL13" s="82">
        <v>0</v>
      </c>
      <c r="BM13" s="82">
        <v>39.1</v>
      </c>
      <c r="BN13" s="80">
        <v>2</v>
      </c>
      <c r="BO13" s="166">
        <v>323</v>
      </c>
      <c r="BP13" s="85">
        <v>0.48322480520934996</v>
      </c>
      <c r="BQ13" s="167"/>
      <c r="BR13" s="167"/>
      <c r="BS13" s="38" t="e">
        <f>ROUND(SUMIF('Портфель кредитів'!#REF!,D13,'Портфель кредитів'!#REF!),2)</f>
        <v>#REF!</v>
      </c>
      <c r="BT13" s="167" t="e">
        <f t="shared" si="0"/>
        <v>#REF!</v>
      </c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  <c r="IV13" s="167"/>
    </row>
    <row r="14" spans="1:256" ht="11.25">
      <c r="A14" s="80">
        <v>36</v>
      </c>
      <c r="B14" s="149" t="s">
        <v>426</v>
      </c>
      <c r="C14" s="150" t="s">
        <v>281</v>
      </c>
      <c r="D14" s="199" t="s">
        <v>282</v>
      </c>
      <c r="E14" s="149" t="s">
        <v>171</v>
      </c>
      <c r="F14" s="149" t="s">
        <v>427</v>
      </c>
      <c r="G14" s="150" t="s">
        <v>445</v>
      </c>
      <c r="H14" s="151" t="s">
        <v>417</v>
      </c>
      <c r="I14" s="152">
        <v>32</v>
      </c>
      <c r="J14" s="153">
        <v>42241</v>
      </c>
      <c r="K14" s="153">
        <v>42605</v>
      </c>
      <c r="L14" s="149" t="s">
        <v>418</v>
      </c>
      <c r="M14" s="149" t="s">
        <v>418</v>
      </c>
      <c r="N14" s="154" t="s">
        <v>419</v>
      </c>
      <c r="O14" s="149" t="s">
        <v>418</v>
      </c>
      <c r="P14" s="155" t="s">
        <v>419</v>
      </c>
      <c r="Q14" s="156">
        <v>1561.77</v>
      </c>
      <c r="R14" s="156">
        <v>119.7</v>
      </c>
      <c r="S14" s="156" t="s">
        <v>420</v>
      </c>
      <c r="T14" s="157">
        <v>1681.47</v>
      </c>
      <c r="U14" s="156">
        <v>444.81</v>
      </c>
      <c r="V14" s="83" t="s">
        <v>442</v>
      </c>
      <c r="W14" s="86">
        <v>4</v>
      </c>
      <c r="X14" s="168">
        <v>42478</v>
      </c>
      <c r="Y14" s="149">
        <v>45</v>
      </c>
      <c r="Z14" s="159">
        <v>42444</v>
      </c>
      <c r="AA14" s="159" t="s">
        <v>420</v>
      </c>
      <c r="AB14" s="156" t="s">
        <v>420</v>
      </c>
      <c r="AC14" s="156" t="s">
        <v>420</v>
      </c>
      <c r="AD14" s="156" t="s">
        <v>420</v>
      </c>
      <c r="AE14" s="156" t="s">
        <v>420</v>
      </c>
      <c r="AF14" s="160" t="s">
        <v>420</v>
      </c>
      <c r="AG14" s="169" t="s">
        <v>446</v>
      </c>
      <c r="AH14" s="157">
        <v>490</v>
      </c>
      <c r="AI14" s="156" t="s">
        <v>420</v>
      </c>
      <c r="AJ14" s="156" t="s">
        <v>420</v>
      </c>
      <c r="AK14" s="156" t="s">
        <v>420</v>
      </c>
      <c r="AL14" s="156" t="s">
        <v>420</v>
      </c>
      <c r="AM14" s="156" t="s">
        <v>420</v>
      </c>
      <c r="AN14" s="156" t="s">
        <v>420</v>
      </c>
      <c r="AO14" s="156" t="s">
        <v>430</v>
      </c>
      <c r="AP14" s="154">
        <v>1681.47</v>
      </c>
      <c r="AQ14" s="156"/>
      <c r="AR14" s="157"/>
      <c r="AS14" s="157"/>
      <c r="AT14" s="157"/>
      <c r="AU14" s="162">
        <v>1681.47</v>
      </c>
      <c r="AV14" s="163">
        <v>0.4542</v>
      </c>
      <c r="AW14" s="163"/>
      <c r="AX14" s="163"/>
      <c r="AY14" s="164">
        <v>0.32</v>
      </c>
      <c r="AZ14" s="163"/>
      <c r="BA14" s="163"/>
      <c r="BB14" s="162" t="s">
        <v>442</v>
      </c>
      <c r="BC14" s="165">
        <v>45</v>
      </c>
      <c r="BD14" s="80" t="s">
        <v>425</v>
      </c>
      <c r="BE14" s="81">
        <v>4</v>
      </c>
      <c r="BF14" s="75">
        <v>0.51</v>
      </c>
      <c r="BG14" s="82">
        <v>34.1</v>
      </c>
      <c r="BH14" s="82">
        <v>5</v>
      </c>
      <c r="BI14" s="82">
        <v>1</v>
      </c>
      <c r="BJ14" s="82">
        <v>1</v>
      </c>
      <c r="BK14" s="82">
        <v>0</v>
      </c>
      <c r="BL14" s="82">
        <v>0</v>
      </c>
      <c r="BM14" s="82">
        <v>41.1</v>
      </c>
      <c r="BN14" s="80">
        <v>1</v>
      </c>
      <c r="BO14" s="166">
        <v>1192</v>
      </c>
      <c r="BP14" s="85">
        <v>0.2910964810552671</v>
      </c>
      <c r="BQ14" s="167"/>
      <c r="BR14" s="167"/>
      <c r="BS14" s="38" t="e">
        <f>ROUND(SUMIF('Портфель кредитів'!#REF!,D14,'Портфель кредитів'!#REF!),2)</f>
        <v>#REF!</v>
      </c>
      <c r="BT14" s="167" t="e">
        <f t="shared" si="0"/>
        <v>#REF!</v>
      </c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  <c r="IT14" s="167"/>
      <c r="IU14" s="167"/>
      <c r="IV14" s="167"/>
    </row>
    <row r="15" spans="1:256" ht="11.25">
      <c r="A15" s="80">
        <v>38</v>
      </c>
      <c r="B15" s="149" t="s">
        <v>426</v>
      </c>
      <c r="C15" s="150" t="s">
        <v>215</v>
      </c>
      <c r="D15" s="199" t="s">
        <v>216</v>
      </c>
      <c r="E15" s="149" t="s">
        <v>171</v>
      </c>
      <c r="F15" s="149" t="s">
        <v>427</v>
      </c>
      <c r="G15" s="150" t="s">
        <v>447</v>
      </c>
      <c r="H15" s="151" t="s">
        <v>417</v>
      </c>
      <c r="I15" s="152">
        <v>41</v>
      </c>
      <c r="J15" s="153">
        <v>42356</v>
      </c>
      <c r="K15" s="153">
        <v>42721</v>
      </c>
      <c r="L15" s="149" t="s">
        <v>418</v>
      </c>
      <c r="M15" s="149" t="s">
        <v>418</v>
      </c>
      <c r="N15" s="154" t="s">
        <v>419</v>
      </c>
      <c r="O15" s="149" t="s">
        <v>418</v>
      </c>
      <c r="P15" s="155" t="s">
        <v>419</v>
      </c>
      <c r="Q15" s="156">
        <v>10481.13</v>
      </c>
      <c r="R15" s="156">
        <v>1240.77</v>
      </c>
      <c r="S15" s="156">
        <v>190.62</v>
      </c>
      <c r="T15" s="157">
        <v>11912.52</v>
      </c>
      <c r="U15" s="156">
        <v>2978.35</v>
      </c>
      <c r="V15" s="83" t="s">
        <v>424</v>
      </c>
      <c r="W15" s="86">
        <v>4</v>
      </c>
      <c r="X15" s="158">
        <v>42433</v>
      </c>
      <c r="Y15" s="149">
        <v>90</v>
      </c>
      <c r="Z15" s="151">
        <v>0</v>
      </c>
      <c r="AA15" s="159" t="s">
        <v>420</v>
      </c>
      <c r="AB15" s="156" t="s">
        <v>420</v>
      </c>
      <c r="AC15" s="156" t="s">
        <v>420</v>
      </c>
      <c r="AD15" s="156" t="s">
        <v>420</v>
      </c>
      <c r="AE15" s="156" t="s">
        <v>420</v>
      </c>
      <c r="AF15" s="160" t="s">
        <v>420</v>
      </c>
      <c r="AG15" s="151">
        <v>0</v>
      </c>
      <c r="AH15" s="161">
        <v>0</v>
      </c>
      <c r="AI15" s="156" t="s">
        <v>420</v>
      </c>
      <c r="AJ15" s="156" t="s">
        <v>420</v>
      </c>
      <c r="AK15" s="156" t="s">
        <v>420</v>
      </c>
      <c r="AL15" s="156" t="s">
        <v>420</v>
      </c>
      <c r="AM15" s="156" t="s">
        <v>420</v>
      </c>
      <c r="AN15" s="156" t="s">
        <v>420</v>
      </c>
      <c r="AO15" s="156" t="s">
        <v>430</v>
      </c>
      <c r="AP15" s="154">
        <v>11912.52</v>
      </c>
      <c r="AQ15" s="156"/>
      <c r="AR15" s="157"/>
      <c r="AS15" s="157"/>
      <c r="AT15" s="157"/>
      <c r="AU15" s="162">
        <v>11912.52</v>
      </c>
      <c r="AV15" s="163">
        <v>0.3717</v>
      </c>
      <c r="AW15" s="163"/>
      <c r="AX15" s="163"/>
      <c r="AY15" s="164">
        <v>0.41</v>
      </c>
      <c r="AZ15" s="163"/>
      <c r="BA15" s="163"/>
      <c r="BB15" s="162" t="s">
        <v>424</v>
      </c>
      <c r="BC15" s="165">
        <v>90</v>
      </c>
      <c r="BD15" s="80" t="s">
        <v>425</v>
      </c>
      <c r="BE15" s="81">
        <v>4</v>
      </c>
      <c r="BF15" s="75">
        <v>0.51</v>
      </c>
      <c r="BG15" s="82">
        <v>34.1</v>
      </c>
      <c r="BH15" s="82">
        <v>5</v>
      </c>
      <c r="BI15" s="82">
        <v>1</v>
      </c>
      <c r="BJ15" s="82">
        <v>1</v>
      </c>
      <c r="BK15" s="82">
        <v>0</v>
      </c>
      <c r="BL15" s="82">
        <v>0</v>
      </c>
      <c r="BM15" s="82">
        <v>41.1</v>
      </c>
      <c r="BN15" s="80">
        <v>2</v>
      </c>
      <c r="BO15" s="166">
        <v>5983</v>
      </c>
      <c r="BP15" s="85">
        <v>0.4977553028242555</v>
      </c>
      <c r="BQ15" s="27"/>
      <c r="BR15" s="167"/>
      <c r="BS15" s="38" t="e">
        <f>ROUND(SUMIF('Портфель кредитів'!#REF!,D15,'Портфель кредитів'!#REF!),2)</f>
        <v>#REF!</v>
      </c>
      <c r="BT15" s="167" t="e">
        <f t="shared" si="0"/>
        <v>#REF!</v>
      </c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  <c r="IT15" s="167"/>
      <c r="IU15" s="167"/>
      <c r="IV15" s="167"/>
    </row>
    <row r="16" spans="1:256" ht="11.25">
      <c r="A16" s="80">
        <v>42</v>
      </c>
      <c r="B16" s="149" t="s">
        <v>426</v>
      </c>
      <c r="C16" s="150" t="s">
        <v>255</v>
      </c>
      <c r="D16" s="199" t="s">
        <v>256</v>
      </c>
      <c r="E16" s="149" t="s">
        <v>171</v>
      </c>
      <c r="F16" s="149" t="s">
        <v>427</v>
      </c>
      <c r="G16" s="150" t="s">
        <v>448</v>
      </c>
      <c r="H16" s="151" t="s">
        <v>417</v>
      </c>
      <c r="I16" s="152">
        <v>39</v>
      </c>
      <c r="J16" s="153">
        <v>42355</v>
      </c>
      <c r="K16" s="153">
        <v>42720</v>
      </c>
      <c r="L16" s="149" t="s">
        <v>418</v>
      </c>
      <c r="M16" s="149" t="s">
        <v>418</v>
      </c>
      <c r="N16" s="154" t="s">
        <v>419</v>
      </c>
      <c r="O16" s="149" t="s">
        <v>418</v>
      </c>
      <c r="P16" s="155" t="s">
        <v>419</v>
      </c>
      <c r="Q16" s="156">
        <v>17519.84</v>
      </c>
      <c r="R16" s="156">
        <v>1797.8</v>
      </c>
      <c r="S16" s="156">
        <v>304.03</v>
      </c>
      <c r="T16" s="157">
        <v>19621.67</v>
      </c>
      <c r="U16" s="156">
        <v>4727.69</v>
      </c>
      <c r="V16" s="83" t="s">
        <v>442</v>
      </c>
      <c r="W16" s="86">
        <v>4</v>
      </c>
      <c r="X16" s="158">
        <v>42433</v>
      </c>
      <c r="Y16" s="149">
        <v>90</v>
      </c>
      <c r="Z16" s="151">
        <v>0</v>
      </c>
      <c r="AA16" s="159">
        <v>42482</v>
      </c>
      <c r="AB16" s="156" t="s">
        <v>420</v>
      </c>
      <c r="AC16" s="156" t="s">
        <v>420</v>
      </c>
      <c r="AD16" s="156" t="s">
        <v>420</v>
      </c>
      <c r="AE16" s="156" t="s">
        <v>420</v>
      </c>
      <c r="AF16" s="160" t="s">
        <v>420</v>
      </c>
      <c r="AG16" s="151">
        <v>0</v>
      </c>
      <c r="AH16" s="161">
        <v>0</v>
      </c>
      <c r="AI16" s="156" t="s">
        <v>420</v>
      </c>
      <c r="AJ16" s="156" t="s">
        <v>420</v>
      </c>
      <c r="AK16" s="156" t="s">
        <v>420</v>
      </c>
      <c r="AL16" s="156" t="s">
        <v>420</v>
      </c>
      <c r="AM16" s="156" t="s">
        <v>420</v>
      </c>
      <c r="AN16" s="156" t="s">
        <v>420</v>
      </c>
      <c r="AO16" s="156" t="s">
        <v>430</v>
      </c>
      <c r="AP16" s="154">
        <v>19621.67</v>
      </c>
      <c r="AQ16" s="156"/>
      <c r="AR16" s="157"/>
      <c r="AS16" s="157"/>
      <c r="AT16" s="157"/>
      <c r="AU16" s="162">
        <v>19621.67</v>
      </c>
      <c r="AV16" s="163">
        <v>0.3717</v>
      </c>
      <c r="AW16" s="163"/>
      <c r="AX16" s="163"/>
      <c r="AY16" s="164">
        <v>0.39</v>
      </c>
      <c r="AZ16" s="163"/>
      <c r="BA16" s="163"/>
      <c r="BB16" s="162" t="s">
        <v>442</v>
      </c>
      <c r="BC16" s="165">
        <v>90</v>
      </c>
      <c r="BD16" s="80" t="s">
        <v>425</v>
      </c>
      <c r="BE16" s="81">
        <v>4</v>
      </c>
      <c r="BF16" s="75">
        <v>0.51</v>
      </c>
      <c r="BG16" s="82">
        <v>34.1</v>
      </c>
      <c r="BH16" s="82">
        <v>5</v>
      </c>
      <c r="BI16" s="82">
        <v>1</v>
      </c>
      <c r="BJ16" s="82">
        <v>1</v>
      </c>
      <c r="BK16" s="82">
        <v>0</v>
      </c>
      <c r="BL16" s="82">
        <v>0</v>
      </c>
      <c r="BM16" s="82">
        <v>41.1</v>
      </c>
      <c r="BN16" s="80">
        <v>2</v>
      </c>
      <c r="BO16" s="166">
        <v>9856</v>
      </c>
      <c r="BP16" s="85">
        <v>0.49769820815455557</v>
      </c>
      <c r="BQ16" s="27"/>
      <c r="BR16" s="167"/>
      <c r="BS16" s="38" t="e">
        <f>ROUND(SUMIF('Портфель кредитів'!#REF!,D16,'Портфель кредитів'!#REF!),2)</f>
        <v>#REF!</v>
      </c>
      <c r="BT16" s="167" t="e">
        <f t="shared" si="0"/>
        <v>#REF!</v>
      </c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  <c r="IO16" s="167"/>
      <c r="IP16" s="167"/>
      <c r="IQ16" s="167"/>
      <c r="IR16" s="167"/>
      <c r="IS16" s="167"/>
      <c r="IT16" s="167"/>
      <c r="IU16" s="167"/>
      <c r="IV16" s="167"/>
    </row>
    <row r="17" spans="1:256" ht="11.25">
      <c r="A17" s="80">
        <v>50</v>
      </c>
      <c r="B17" s="149" t="s">
        <v>426</v>
      </c>
      <c r="C17" s="170" t="s">
        <v>200</v>
      </c>
      <c r="D17" s="199" t="s">
        <v>201</v>
      </c>
      <c r="E17" s="149" t="s">
        <v>171</v>
      </c>
      <c r="F17" s="149" t="s">
        <v>427</v>
      </c>
      <c r="G17" s="150" t="s">
        <v>450</v>
      </c>
      <c r="H17" s="151" t="s">
        <v>417</v>
      </c>
      <c r="I17" s="152">
        <v>38</v>
      </c>
      <c r="J17" s="153">
        <v>42265</v>
      </c>
      <c r="K17" s="153">
        <v>42630</v>
      </c>
      <c r="L17" s="149" t="s">
        <v>418</v>
      </c>
      <c r="M17" s="149" t="s">
        <v>418</v>
      </c>
      <c r="N17" s="154" t="s">
        <v>419</v>
      </c>
      <c r="O17" s="149" t="s">
        <v>418</v>
      </c>
      <c r="P17" s="155" t="s">
        <v>419</v>
      </c>
      <c r="Q17" s="156">
        <v>29509.83</v>
      </c>
      <c r="R17" s="156">
        <v>1814.51</v>
      </c>
      <c r="S17" s="156" t="s">
        <v>420</v>
      </c>
      <c r="T17" s="157">
        <v>31324.34</v>
      </c>
      <c r="U17" s="156">
        <v>17212.91</v>
      </c>
      <c r="V17" s="83" t="s">
        <v>435</v>
      </c>
      <c r="W17" s="86">
        <v>4</v>
      </c>
      <c r="X17" s="168">
        <v>42385</v>
      </c>
      <c r="Y17" s="149">
        <v>138</v>
      </c>
      <c r="Z17" s="159">
        <v>42460</v>
      </c>
      <c r="AA17" s="159">
        <v>42482</v>
      </c>
      <c r="AB17" s="156" t="s">
        <v>420</v>
      </c>
      <c r="AC17" s="156" t="s">
        <v>420</v>
      </c>
      <c r="AD17" s="156" t="s">
        <v>420</v>
      </c>
      <c r="AE17" s="156" t="s">
        <v>420</v>
      </c>
      <c r="AF17" s="160" t="s">
        <v>420</v>
      </c>
      <c r="AG17" s="159">
        <v>42460</v>
      </c>
      <c r="AH17" s="157">
        <v>1980</v>
      </c>
      <c r="AI17" s="156" t="s">
        <v>420</v>
      </c>
      <c r="AJ17" s="156" t="s">
        <v>420</v>
      </c>
      <c r="AK17" s="156" t="s">
        <v>420</v>
      </c>
      <c r="AL17" s="156" t="s">
        <v>420</v>
      </c>
      <c r="AM17" s="156" t="s">
        <v>420</v>
      </c>
      <c r="AN17" s="156" t="s">
        <v>420</v>
      </c>
      <c r="AO17" s="156" t="s">
        <v>430</v>
      </c>
      <c r="AP17" s="154">
        <v>31324.34</v>
      </c>
      <c r="AQ17" s="156"/>
      <c r="AR17" s="157"/>
      <c r="AS17" s="157"/>
      <c r="AT17" s="157"/>
      <c r="AU17" s="162">
        <v>31324.34</v>
      </c>
      <c r="AV17" s="163">
        <v>0.2669</v>
      </c>
      <c r="AW17" s="163"/>
      <c r="AX17" s="163"/>
      <c r="AY17" s="164">
        <v>0.38</v>
      </c>
      <c r="AZ17" s="163"/>
      <c r="BA17" s="163"/>
      <c r="BB17" s="162" t="s">
        <v>435</v>
      </c>
      <c r="BC17" s="165">
        <v>138</v>
      </c>
      <c r="BD17" s="149" t="s">
        <v>431</v>
      </c>
      <c r="BE17" s="81">
        <v>4</v>
      </c>
      <c r="BF17" s="75">
        <v>0.51</v>
      </c>
      <c r="BG17" s="82">
        <v>34.1</v>
      </c>
      <c r="BH17" s="82">
        <v>5</v>
      </c>
      <c r="BI17" s="82">
        <v>1</v>
      </c>
      <c r="BJ17" s="82">
        <v>1</v>
      </c>
      <c r="BK17" s="82">
        <v>0</v>
      </c>
      <c r="BL17" s="82">
        <v>0</v>
      </c>
      <c r="BM17" s="82">
        <v>41.1</v>
      </c>
      <c r="BN17" s="80">
        <v>2.5</v>
      </c>
      <c r="BO17" s="166">
        <v>13245</v>
      </c>
      <c r="BP17" s="85">
        <v>0.5771658716512462</v>
      </c>
      <c r="BQ17" s="167"/>
      <c r="BR17" s="167"/>
      <c r="BS17" s="38" t="e">
        <f>ROUND(SUMIF('Портфель кредитів'!#REF!,D17,'Портфель кредитів'!#REF!),2)</f>
        <v>#REF!</v>
      </c>
      <c r="BT17" s="167" t="e">
        <f t="shared" si="0"/>
        <v>#REF!</v>
      </c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  <c r="IO17" s="167"/>
      <c r="IP17" s="167"/>
      <c r="IQ17" s="167"/>
      <c r="IR17" s="167"/>
      <c r="IS17" s="167"/>
      <c r="IT17" s="167"/>
      <c r="IU17" s="167"/>
      <c r="IV17" s="167"/>
    </row>
    <row r="18" spans="1:256" ht="11.25">
      <c r="A18" s="80">
        <v>52</v>
      </c>
      <c r="B18" s="149" t="s">
        <v>426</v>
      </c>
      <c r="C18" s="150" t="s">
        <v>266</v>
      </c>
      <c r="D18" s="199" t="s">
        <v>267</v>
      </c>
      <c r="E18" s="149" t="s">
        <v>171</v>
      </c>
      <c r="F18" s="149" t="s">
        <v>427</v>
      </c>
      <c r="G18" s="150" t="s">
        <v>451</v>
      </c>
      <c r="H18" s="151" t="s">
        <v>417</v>
      </c>
      <c r="I18" s="152">
        <v>39</v>
      </c>
      <c r="J18" s="153">
        <v>42174</v>
      </c>
      <c r="K18" s="153">
        <v>42538</v>
      </c>
      <c r="L18" s="149" t="s">
        <v>418</v>
      </c>
      <c r="M18" s="149" t="s">
        <v>418</v>
      </c>
      <c r="N18" s="154" t="s">
        <v>419</v>
      </c>
      <c r="O18" s="149" t="s">
        <v>418</v>
      </c>
      <c r="P18" s="155" t="s">
        <v>419</v>
      </c>
      <c r="Q18" s="156">
        <v>155414.2</v>
      </c>
      <c r="R18" s="156">
        <v>16972.68</v>
      </c>
      <c r="S18" s="156">
        <v>2778.53</v>
      </c>
      <c r="T18" s="157">
        <v>175165.41</v>
      </c>
      <c r="U18" s="156">
        <v>42963.43</v>
      </c>
      <c r="V18" s="83" t="s">
        <v>424</v>
      </c>
      <c r="W18" s="86">
        <v>4</v>
      </c>
      <c r="X18" s="158">
        <v>42433</v>
      </c>
      <c r="Y18" s="149">
        <v>90</v>
      </c>
      <c r="Z18" s="171">
        <v>42418</v>
      </c>
      <c r="AA18" s="159" t="s">
        <v>420</v>
      </c>
      <c r="AB18" s="156" t="s">
        <v>420</v>
      </c>
      <c r="AC18" s="156" t="s">
        <v>420</v>
      </c>
      <c r="AD18" s="156" t="s">
        <v>420</v>
      </c>
      <c r="AE18" s="156" t="s">
        <v>420</v>
      </c>
      <c r="AF18" s="160" t="s">
        <v>420</v>
      </c>
      <c r="AG18" s="171">
        <v>42418</v>
      </c>
      <c r="AH18" s="161">
        <v>1379.09</v>
      </c>
      <c r="AI18" s="156" t="s">
        <v>420</v>
      </c>
      <c r="AJ18" s="156" t="s">
        <v>420</v>
      </c>
      <c r="AK18" s="156" t="s">
        <v>420</v>
      </c>
      <c r="AL18" s="156" t="s">
        <v>420</v>
      </c>
      <c r="AM18" s="156" t="s">
        <v>420</v>
      </c>
      <c r="AN18" s="156" t="s">
        <v>420</v>
      </c>
      <c r="AO18" s="156" t="s">
        <v>430</v>
      </c>
      <c r="AP18" s="154">
        <v>175165.41</v>
      </c>
      <c r="AQ18" s="156"/>
      <c r="AR18" s="157"/>
      <c r="AS18" s="157"/>
      <c r="AT18" s="157"/>
      <c r="AU18" s="162">
        <v>175165.41</v>
      </c>
      <c r="AV18" s="162"/>
      <c r="AW18" s="162"/>
      <c r="AX18" s="162"/>
      <c r="AY18" s="164">
        <v>0.39</v>
      </c>
      <c r="AZ18" s="162"/>
      <c r="BA18" s="162"/>
      <c r="BB18" s="162" t="s">
        <v>424</v>
      </c>
      <c r="BC18" s="165">
        <v>90</v>
      </c>
      <c r="BD18" s="80" t="s">
        <v>425</v>
      </c>
      <c r="BE18" s="81">
        <v>4</v>
      </c>
      <c r="BF18" s="75">
        <v>0.51</v>
      </c>
      <c r="BG18" s="82">
        <v>34.1</v>
      </c>
      <c r="BH18" s="82">
        <v>5</v>
      </c>
      <c r="BI18" s="82">
        <v>1</v>
      </c>
      <c r="BJ18" s="82">
        <v>1</v>
      </c>
      <c r="BK18" s="82">
        <v>0</v>
      </c>
      <c r="BL18" s="82">
        <v>0</v>
      </c>
      <c r="BM18" s="82">
        <v>41.1</v>
      </c>
      <c r="BN18" s="80">
        <v>2</v>
      </c>
      <c r="BO18" s="166">
        <v>87982</v>
      </c>
      <c r="BP18" s="85">
        <v>0.4977204688985114</v>
      </c>
      <c r="BQ18" s="167"/>
      <c r="BR18" s="167"/>
      <c r="BS18" s="38" t="e">
        <f>ROUND(SUMIF('Портфель кредитів'!#REF!,D18,'Портфель кредитів'!#REF!),2)</f>
        <v>#REF!</v>
      </c>
      <c r="BT18" s="167" t="e">
        <f t="shared" si="0"/>
        <v>#REF!</v>
      </c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  <c r="IL18" s="167"/>
      <c r="IM18" s="167"/>
      <c r="IN18" s="167"/>
      <c r="IO18" s="167"/>
      <c r="IP18" s="167"/>
      <c r="IQ18" s="167"/>
      <c r="IR18" s="167"/>
      <c r="IS18" s="167"/>
      <c r="IT18" s="167"/>
      <c r="IU18" s="167"/>
      <c r="IV18" s="167"/>
    </row>
    <row r="19" spans="1:256" ht="11.25">
      <c r="A19" s="80">
        <v>53</v>
      </c>
      <c r="B19" s="149" t="s">
        <v>426</v>
      </c>
      <c r="C19" s="150" t="s">
        <v>278</v>
      </c>
      <c r="D19" s="199" t="s">
        <v>279</v>
      </c>
      <c r="E19" s="149" t="s">
        <v>171</v>
      </c>
      <c r="F19" s="149" t="s">
        <v>427</v>
      </c>
      <c r="G19" s="150" t="s">
        <v>452</v>
      </c>
      <c r="H19" s="151" t="s">
        <v>417</v>
      </c>
      <c r="I19" s="152">
        <v>32</v>
      </c>
      <c r="J19" s="153">
        <v>42178</v>
      </c>
      <c r="K19" s="153">
        <v>42543</v>
      </c>
      <c r="L19" s="149" t="s">
        <v>418</v>
      </c>
      <c r="M19" s="149" t="s">
        <v>418</v>
      </c>
      <c r="N19" s="154" t="s">
        <v>419</v>
      </c>
      <c r="O19" s="149" t="s">
        <v>418</v>
      </c>
      <c r="P19" s="155" t="s">
        <v>419</v>
      </c>
      <c r="Q19" s="156">
        <v>2495.1</v>
      </c>
      <c r="R19" s="156">
        <v>209.69</v>
      </c>
      <c r="S19" s="156" t="s">
        <v>420</v>
      </c>
      <c r="T19" s="157">
        <v>2704.79</v>
      </c>
      <c r="U19" s="156">
        <v>1560.64</v>
      </c>
      <c r="V19" s="83" t="s">
        <v>429</v>
      </c>
      <c r="W19" s="86">
        <v>3</v>
      </c>
      <c r="X19" s="158">
        <v>42445</v>
      </c>
      <c r="Y19" s="149">
        <v>77</v>
      </c>
      <c r="Z19" s="151">
        <v>0</v>
      </c>
      <c r="AA19" s="159" t="s">
        <v>420</v>
      </c>
      <c r="AB19" s="156" t="s">
        <v>420</v>
      </c>
      <c r="AC19" s="156" t="s">
        <v>420</v>
      </c>
      <c r="AD19" s="156" t="s">
        <v>420</v>
      </c>
      <c r="AE19" s="156" t="s">
        <v>420</v>
      </c>
      <c r="AF19" s="160" t="s">
        <v>420</v>
      </c>
      <c r="AG19" s="151">
        <v>0</v>
      </c>
      <c r="AH19" s="161">
        <v>0</v>
      </c>
      <c r="AI19" s="156" t="s">
        <v>420</v>
      </c>
      <c r="AJ19" s="156" t="s">
        <v>420</v>
      </c>
      <c r="AK19" s="156" t="s">
        <v>420</v>
      </c>
      <c r="AL19" s="156" t="s">
        <v>420</v>
      </c>
      <c r="AM19" s="156" t="s">
        <v>420</v>
      </c>
      <c r="AN19" s="156" t="s">
        <v>420</v>
      </c>
      <c r="AO19" s="156" t="s">
        <v>430</v>
      </c>
      <c r="AP19" s="154">
        <v>2704.79</v>
      </c>
      <c r="AQ19" s="156"/>
      <c r="AR19" s="157"/>
      <c r="AS19" s="157"/>
      <c r="AT19" s="157"/>
      <c r="AU19" s="162">
        <v>2704.79</v>
      </c>
      <c r="AV19" s="162"/>
      <c r="AW19" s="84">
        <v>0</v>
      </c>
      <c r="AX19" s="162"/>
      <c r="AY19" s="164">
        <v>0.32</v>
      </c>
      <c r="AZ19" s="162"/>
      <c r="BA19" s="162"/>
      <c r="BB19" s="162" t="s">
        <v>429</v>
      </c>
      <c r="BC19" s="165">
        <v>77</v>
      </c>
      <c r="BD19" s="80" t="s">
        <v>425</v>
      </c>
      <c r="BE19" s="81">
        <v>3</v>
      </c>
      <c r="BF19" s="75">
        <v>0.21</v>
      </c>
      <c r="BG19" s="82">
        <v>34.1</v>
      </c>
      <c r="BH19" s="82">
        <v>3</v>
      </c>
      <c r="BI19" s="82">
        <v>1</v>
      </c>
      <c r="BJ19" s="82">
        <v>1</v>
      </c>
      <c r="BK19" s="82">
        <v>0</v>
      </c>
      <c r="BL19" s="82">
        <v>0</v>
      </c>
      <c r="BM19" s="82">
        <v>39.1</v>
      </c>
      <c r="BN19" s="80">
        <v>2</v>
      </c>
      <c r="BO19" s="166">
        <v>1398</v>
      </c>
      <c r="BP19" s="85">
        <v>0.48313917161775954</v>
      </c>
      <c r="BQ19" s="167"/>
      <c r="BR19" s="167"/>
      <c r="BS19" s="38" t="e">
        <f>ROUND(SUMIF('Портфель кредитів'!#REF!,D19,'Портфель кредитів'!#REF!),2)</f>
        <v>#REF!</v>
      </c>
      <c r="BT19" s="167" t="e">
        <f t="shared" si="0"/>
        <v>#REF!</v>
      </c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  <c r="IT19" s="167"/>
      <c r="IU19" s="167"/>
      <c r="IV19" s="167"/>
    </row>
    <row r="20" spans="1:256" ht="11.25">
      <c r="A20" s="80">
        <v>55</v>
      </c>
      <c r="B20" s="149" t="s">
        <v>426</v>
      </c>
      <c r="C20" s="150" t="s">
        <v>223</v>
      </c>
      <c r="D20" s="199" t="s">
        <v>224</v>
      </c>
      <c r="E20" s="149" t="s">
        <v>171</v>
      </c>
      <c r="F20" s="149" t="s">
        <v>427</v>
      </c>
      <c r="G20" s="150" t="s">
        <v>453</v>
      </c>
      <c r="H20" s="151" t="s">
        <v>417</v>
      </c>
      <c r="I20" s="152">
        <v>32</v>
      </c>
      <c r="J20" s="153">
        <v>42368</v>
      </c>
      <c r="K20" s="153">
        <v>42733</v>
      </c>
      <c r="L20" s="149" t="s">
        <v>418</v>
      </c>
      <c r="M20" s="149" t="s">
        <v>418</v>
      </c>
      <c r="N20" s="154" t="s">
        <v>419</v>
      </c>
      <c r="O20" s="149" t="s">
        <v>418</v>
      </c>
      <c r="P20" s="155" t="s">
        <v>419</v>
      </c>
      <c r="Q20" s="156">
        <v>23000</v>
      </c>
      <c r="R20" s="156">
        <v>2067.33</v>
      </c>
      <c r="S20" s="156" t="s">
        <v>420</v>
      </c>
      <c r="T20" s="157">
        <v>25067.33</v>
      </c>
      <c r="U20" s="156">
        <v>9616.78</v>
      </c>
      <c r="V20" s="83" t="s">
        <v>429</v>
      </c>
      <c r="W20" s="86">
        <v>4</v>
      </c>
      <c r="X20" s="158">
        <v>42416</v>
      </c>
      <c r="Y20" s="149">
        <v>107</v>
      </c>
      <c r="Z20" s="151">
        <v>0</v>
      </c>
      <c r="AA20" s="159">
        <v>42464</v>
      </c>
      <c r="AB20" s="156" t="s">
        <v>420</v>
      </c>
      <c r="AC20" s="156" t="s">
        <v>420</v>
      </c>
      <c r="AD20" s="156" t="s">
        <v>420</v>
      </c>
      <c r="AE20" s="156" t="s">
        <v>420</v>
      </c>
      <c r="AF20" s="160" t="s">
        <v>420</v>
      </c>
      <c r="AG20" s="151">
        <v>0</v>
      </c>
      <c r="AH20" s="161">
        <v>0</v>
      </c>
      <c r="AI20" s="156" t="s">
        <v>420</v>
      </c>
      <c r="AJ20" s="156" t="s">
        <v>420</v>
      </c>
      <c r="AK20" s="156" t="s">
        <v>420</v>
      </c>
      <c r="AL20" s="156" t="s">
        <v>420</v>
      </c>
      <c r="AM20" s="156" t="s">
        <v>420</v>
      </c>
      <c r="AN20" s="156" t="s">
        <v>420</v>
      </c>
      <c r="AO20" s="156" t="s">
        <v>430</v>
      </c>
      <c r="AP20" s="154">
        <v>25067.33</v>
      </c>
      <c r="AQ20" s="156"/>
      <c r="AR20" s="157"/>
      <c r="AS20" s="157"/>
      <c r="AT20" s="157"/>
      <c r="AU20" s="162">
        <v>25067.33</v>
      </c>
      <c r="AV20" s="163">
        <v>0.2669</v>
      </c>
      <c r="AW20" s="163"/>
      <c r="AX20" s="163"/>
      <c r="AY20" s="164">
        <v>0.32</v>
      </c>
      <c r="AZ20" s="163"/>
      <c r="BA20" s="163"/>
      <c r="BB20" s="162" t="s">
        <v>429</v>
      </c>
      <c r="BC20" s="165">
        <v>107</v>
      </c>
      <c r="BD20" s="149" t="s">
        <v>431</v>
      </c>
      <c r="BE20" s="81">
        <v>4</v>
      </c>
      <c r="BF20" s="75">
        <v>0.51</v>
      </c>
      <c r="BG20" s="82">
        <v>34.1</v>
      </c>
      <c r="BH20" s="82">
        <v>5</v>
      </c>
      <c r="BI20" s="82">
        <v>1</v>
      </c>
      <c r="BJ20" s="82">
        <v>1</v>
      </c>
      <c r="BK20" s="82">
        <v>0</v>
      </c>
      <c r="BL20" s="82">
        <v>0</v>
      </c>
      <c r="BM20" s="82">
        <v>41.1</v>
      </c>
      <c r="BN20" s="80">
        <v>2.5</v>
      </c>
      <c r="BO20" s="166">
        <v>10600</v>
      </c>
      <c r="BP20" s="85">
        <v>0.5771388496501223</v>
      </c>
      <c r="BQ20" s="167"/>
      <c r="BR20" s="167"/>
      <c r="BS20" s="38" t="e">
        <f>ROUND(SUMIF('Портфель кредитів'!#REF!,D20,'Портфель кредитів'!#REF!),2)</f>
        <v>#REF!</v>
      </c>
      <c r="BT20" s="167" t="e">
        <f t="shared" si="0"/>
        <v>#REF!</v>
      </c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  <c r="IS20" s="167"/>
      <c r="IT20" s="167"/>
      <c r="IU20" s="167"/>
      <c r="IV20" s="167"/>
    </row>
    <row r="21" spans="1:256" ht="11.25">
      <c r="A21" s="80">
        <v>56</v>
      </c>
      <c r="B21" s="149" t="s">
        <v>415</v>
      </c>
      <c r="C21" s="150" t="s">
        <v>304</v>
      </c>
      <c r="D21" s="199" t="s">
        <v>305</v>
      </c>
      <c r="E21" s="149" t="s">
        <v>171</v>
      </c>
      <c r="F21" s="149" t="s">
        <v>416</v>
      </c>
      <c r="G21" s="150" t="s">
        <v>454</v>
      </c>
      <c r="H21" s="151" t="s">
        <v>417</v>
      </c>
      <c r="I21" s="152">
        <v>37</v>
      </c>
      <c r="J21" s="153">
        <v>42385</v>
      </c>
      <c r="K21" s="153">
        <v>42750</v>
      </c>
      <c r="L21" s="149" t="s">
        <v>418</v>
      </c>
      <c r="M21" s="149" t="s">
        <v>418</v>
      </c>
      <c r="N21" s="154" t="s">
        <v>419</v>
      </c>
      <c r="O21" s="149" t="s">
        <v>418</v>
      </c>
      <c r="P21" s="155" t="s">
        <v>419</v>
      </c>
      <c r="Q21" s="156">
        <v>7706.63</v>
      </c>
      <c r="R21" s="156">
        <v>859.1</v>
      </c>
      <c r="S21" s="156" t="s">
        <v>420</v>
      </c>
      <c r="T21" s="157">
        <v>8565.73</v>
      </c>
      <c r="U21" s="156">
        <v>609.18</v>
      </c>
      <c r="V21" s="83" t="s">
        <v>421</v>
      </c>
      <c r="W21" s="86">
        <v>3</v>
      </c>
      <c r="X21" s="158">
        <v>42445</v>
      </c>
      <c r="Y21" s="149">
        <v>77</v>
      </c>
      <c r="Z21" s="151">
        <v>0</v>
      </c>
      <c r="AA21" s="159" t="s">
        <v>420</v>
      </c>
      <c r="AB21" s="156" t="s">
        <v>420</v>
      </c>
      <c r="AC21" s="156" t="s">
        <v>420</v>
      </c>
      <c r="AD21" s="156" t="s">
        <v>420</v>
      </c>
      <c r="AE21" s="156" t="s">
        <v>420</v>
      </c>
      <c r="AF21" s="160" t="s">
        <v>420</v>
      </c>
      <c r="AG21" s="151">
        <v>0</v>
      </c>
      <c r="AH21" s="161">
        <v>0</v>
      </c>
      <c r="AI21" s="156" t="s">
        <v>420</v>
      </c>
      <c r="AJ21" s="156" t="s">
        <v>420</v>
      </c>
      <c r="AK21" s="156" t="s">
        <v>420</v>
      </c>
      <c r="AL21" s="156" t="s">
        <v>420</v>
      </c>
      <c r="AM21" s="156" t="s">
        <v>420</v>
      </c>
      <c r="AN21" s="156" t="s">
        <v>420</v>
      </c>
      <c r="AO21" s="156" t="s">
        <v>430</v>
      </c>
      <c r="AP21" s="154">
        <v>8565.73</v>
      </c>
      <c r="AQ21" s="156"/>
      <c r="AR21" s="157"/>
      <c r="AS21" s="157"/>
      <c r="AT21" s="157"/>
      <c r="AU21" s="162">
        <v>8565.73</v>
      </c>
      <c r="AV21" s="162"/>
      <c r="AW21" s="84">
        <v>7</v>
      </c>
      <c r="AX21" s="162"/>
      <c r="AY21" s="164">
        <v>0.37</v>
      </c>
      <c r="AZ21" s="162"/>
      <c r="BA21" s="162"/>
      <c r="BB21" s="162" t="s">
        <v>421</v>
      </c>
      <c r="BC21" s="165">
        <v>77</v>
      </c>
      <c r="BD21" s="80" t="s">
        <v>425</v>
      </c>
      <c r="BE21" s="81">
        <v>3</v>
      </c>
      <c r="BF21" s="75">
        <v>0.21</v>
      </c>
      <c r="BG21" s="82">
        <v>34.1</v>
      </c>
      <c r="BH21" s="82">
        <v>3</v>
      </c>
      <c r="BI21" s="82">
        <v>1</v>
      </c>
      <c r="BJ21" s="82">
        <v>1</v>
      </c>
      <c r="BK21" s="82">
        <v>0</v>
      </c>
      <c r="BL21" s="82">
        <v>0</v>
      </c>
      <c r="BM21" s="82">
        <v>39.1</v>
      </c>
      <c r="BN21" s="80">
        <v>2</v>
      </c>
      <c r="BO21" s="166">
        <v>4427</v>
      </c>
      <c r="BP21" s="85">
        <v>0.48317306289131223</v>
      </c>
      <c r="BQ21" s="27"/>
      <c r="BR21" s="167"/>
      <c r="BS21" s="38" t="e">
        <f>ROUND(SUMIF('Портфель кредитів'!#REF!,D21,'Портфель кредитів'!#REF!),2)</f>
        <v>#REF!</v>
      </c>
      <c r="BT21" s="167" t="e">
        <f t="shared" si="0"/>
        <v>#REF!</v>
      </c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  <c r="IR21" s="167"/>
      <c r="IS21" s="167"/>
      <c r="IT21" s="167"/>
      <c r="IU21" s="167"/>
      <c r="IV21" s="167"/>
    </row>
    <row r="22" spans="1:256" ht="11.25">
      <c r="A22" s="80">
        <v>57</v>
      </c>
      <c r="B22" s="149" t="s">
        <v>415</v>
      </c>
      <c r="C22" s="150" t="s">
        <v>287</v>
      </c>
      <c r="D22" s="199" t="s">
        <v>288</v>
      </c>
      <c r="E22" s="149" t="s">
        <v>171</v>
      </c>
      <c r="F22" s="149" t="s">
        <v>416</v>
      </c>
      <c r="G22" s="150" t="s">
        <v>455</v>
      </c>
      <c r="H22" s="151" t="s">
        <v>417</v>
      </c>
      <c r="I22" s="152">
        <v>37</v>
      </c>
      <c r="J22" s="153">
        <v>42349</v>
      </c>
      <c r="K22" s="153">
        <v>42714</v>
      </c>
      <c r="L22" s="149" t="s">
        <v>418</v>
      </c>
      <c r="M22" s="149" t="s">
        <v>418</v>
      </c>
      <c r="N22" s="154" t="s">
        <v>419</v>
      </c>
      <c r="O22" s="149" t="s">
        <v>418</v>
      </c>
      <c r="P22" s="155" t="s">
        <v>419</v>
      </c>
      <c r="Q22" s="156">
        <v>108709.77</v>
      </c>
      <c r="R22" s="156">
        <v>3835.28</v>
      </c>
      <c r="S22" s="156" t="s">
        <v>420</v>
      </c>
      <c r="T22" s="157">
        <v>112545.05</v>
      </c>
      <c r="U22" s="156">
        <v>0</v>
      </c>
      <c r="V22" s="83" t="s">
        <v>424</v>
      </c>
      <c r="W22" s="86">
        <v>2</v>
      </c>
      <c r="X22" s="168" t="s">
        <v>420</v>
      </c>
      <c r="Y22" s="149">
        <v>0</v>
      </c>
      <c r="Z22" s="159">
        <v>42517</v>
      </c>
      <c r="AA22" s="159" t="s">
        <v>420</v>
      </c>
      <c r="AB22" s="156" t="s">
        <v>420</v>
      </c>
      <c r="AC22" s="156" t="s">
        <v>420</v>
      </c>
      <c r="AD22" s="156" t="s">
        <v>420</v>
      </c>
      <c r="AE22" s="156" t="s">
        <v>420</v>
      </c>
      <c r="AF22" s="160" t="s">
        <v>420</v>
      </c>
      <c r="AG22" s="169" t="s">
        <v>456</v>
      </c>
      <c r="AH22" s="157">
        <v>40000</v>
      </c>
      <c r="AI22" s="156" t="s">
        <v>420</v>
      </c>
      <c r="AJ22" s="156" t="s">
        <v>420</v>
      </c>
      <c r="AK22" s="156" t="s">
        <v>420</v>
      </c>
      <c r="AL22" s="156" t="s">
        <v>420</v>
      </c>
      <c r="AM22" s="156" t="s">
        <v>420</v>
      </c>
      <c r="AN22" s="156" t="s">
        <v>420</v>
      </c>
      <c r="AO22" s="156" t="s">
        <v>430</v>
      </c>
      <c r="AP22" s="154">
        <v>112545.05</v>
      </c>
      <c r="AQ22" s="156"/>
      <c r="AR22" s="157"/>
      <c r="AS22" s="157"/>
      <c r="AT22" s="157"/>
      <c r="AU22" s="162">
        <v>112545.05</v>
      </c>
      <c r="AV22" s="163">
        <v>0.5952</v>
      </c>
      <c r="AW22" s="84">
        <v>6</v>
      </c>
      <c r="AX22" s="163"/>
      <c r="AY22" s="164">
        <v>0.37</v>
      </c>
      <c r="AZ22" s="163"/>
      <c r="BA22" s="163"/>
      <c r="BB22" s="162" t="s">
        <v>424</v>
      </c>
      <c r="BC22" s="165">
        <v>0</v>
      </c>
      <c r="BD22" s="80" t="s">
        <v>422</v>
      </c>
      <c r="BE22" s="81">
        <v>2</v>
      </c>
      <c r="BF22" s="75">
        <v>0.07</v>
      </c>
      <c r="BG22" s="82">
        <v>34.1</v>
      </c>
      <c r="BH22" s="82">
        <v>2</v>
      </c>
      <c r="BI22" s="82">
        <v>1</v>
      </c>
      <c r="BJ22" s="82">
        <v>1</v>
      </c>
      <c r="BK22" s="82">
        <v>0</v>
      </c>
      <c r="BL22" s="82">
        <v>0</v>
      </c>
      <c r="BM22" s="82">
        <v>38.1</v>
      </c>
      <c r="BN22" s="80">
        <v>0.5</v>
      </c>
      <c r="BO22" s="166">
        <v>95770</v>
      </c>
      <c r="BP22" s="85">
        <v>0.14905186856285557</v>
      </c>
      <c r="BQ22" s="167"/>
      <c r="BR22" s="167"/>
      <c r="BS22" s="38" t="e">
        <f>ROUND(SUMIF('Портфель кредитів'!#REF!,D22,'Портфель кредитів'!#REF!),2)</f>
        <v>#REF!</v>
      </c>
      <c r="BT22" s="167" t="e">
        <f t="shared" si="0"/>
        <v>#REF!</v>
      </c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  <c r="IU22" s="167"/>
      <c r="IV22" s="167"/>
    </row>
    <row r="23" spans="1:256" ht="11.25">
      <c r="A23" s="80">
        <v>58</v>
      </c>
      <c r="B23" s="149" t="s">
        <v>415</v>
      </c>
      <c r="C23" s="150" t="s">
        <v>457</v>
      </c>
      <c r="D23" s="199" t="s">
        <v>300</v>
      </c>
      <c r="E23" s="149" t="s">
        <v>171</v>
      </c>
      <c r="F23" s="149" t="s">
        <v>416</v>
      </c>
      <c r="G23" s="150" t="s">
        <v>458</v>
      </c>
      <c r="H23" s="151" t="s">
        <v>417</v>
      </c>
      <c r="I23" s="152">
        <v>32</v>
      </c>
      <c r="J23" s="153">
        <v>42334</v>
      </c>
      <c r="K23" s="153">
        <v>42699</v>
      </c>
      <c r="L23" s="149" t="s">
        <v>418</v>
      </c>
      <c r="M23" s="149" t="s">
        <v>418</v>
      </c>
      <c r="N23" s="154" t="s">
        <v>419</v>
      </c>
      <c r="O23" s="149" t="s">
        <v>418</v>
      </c>
      <c r="P23" s="155" t="s">
        <v>419</v>
      </c>
      <c r="Q23" s="156">
        <v>994.76</v>
      </c>
      <c r="R23" s="156">
        <v>95.64</v>
      </c>
      <c r="S23" s="156" t="s">
        <v>420</v>
      </c>
      <c r="T23" s="157">
        <v>1090.4</v>
      </c>
      <c r="U23" s="156">
        <v>67.8</v>
      </c>
      <c r="V23" s="83" t="s">
        <v>421</v>
      </c>
      <c r="W23" s="86">
        <v>3</v>
      </c>
      <c r="X23" s="158">
        <v>42445</v>
      </c>
      <c r="Y23" s="149">
        <v>77</v>
      </c>
      <c r="Z23" s="151">
        <v>0</v>
      </c>
      <c r="AA23" s="159" t="s">
        <v>420</v>
      </c>
      <c r="AB23" s="156" t="s">
        <v>420</v>
      </c>
      <c r="AC23" s="156" t="s">
        <v>420</v>
      </c>
      <c r="AD23" s="156" t="s">
        <v>420</v>
      </c>
      <c r="AE23" s="156" t="s">
        <v>420</v>
      </c>
      <c r="AF23" s="160" t="s">
        <v>420</v>
      </c>
      <c r="AG23" s="151">
        <v>0</v>
      </c>
      <c r="AH23" s="161">
        <v>0</v>
      </c>
      <c r="AI23" s="156" t="s">
        <v>420</v>
      </c>
      <c r="AJ23" s="156" t="s">
        <v>420</v>
      </c>
      <c r="AK23" s="156" t="s">
        <v>420</v>
      </c>
      <c r="AL23" s="156" t="s">
        <v>420</v>
      </c>
      <c r="AM23" s="156" t="s">
        <v>420</v>
      </c>
      <c r="AN23" s="156" t="s">
        <v>420</v>
      </c>
      <c r="AO23" s="156" t="s">
        <v>430</v>
      </c>
      <c r="AP23" s="154">
        <v>1090.4</v>
      </c>
      <c r="AQ23" s="156"/>
      <c r="AR23" s="157"/>
      <c r="AS23" s="157"/>
      <c r="AT23" s="157"/>
      <c r="AU23" s="162">
        <v>1090.4</v>
      </c>
      <c r="AV23" s="163">
        <v>0.3717</v>
      </c>
      <c r="AW23" s="84">
        <v>5</v>
      </c>
      <c r="AX23" s="163"/>
      <c r="AY23" s="164">
        <v>0.32</v>
      </c>
      <c r="AZ23" s="163"/>
      <c r="BA23" s="163"/>
      <c r="BB23" s="162" t="s">
        <v>421</v>
      </c>
      <c r="BC23" s="165">
        <v>77</v>
      </c>
      <c r="BD23" s="80" t="s">
        <v>425</v>
      </c>
      <c r="BE23" s="81">
        <v>3</v>
      </c>
      <c r="BF23" s="75">
        <v>0.21</v>
      </c>
      <c r="BG23" s="82">
        <v>34.1</v>
      </c>
      <c r="BH23" s="82">
        <v>3</v>
      </c>
      <c r="BI23" s="82">
        <v>1</v>
      </c>
      <c r="BJ23" s="82">
        <v>1</v>
      </c>
      <c r="BK23" s="82">
        <v>0</v>
      </c>
      <c r="BL23" s="82">
        <v>0</v>
      </c>
      <c r="BM23" s="82">
        <v>39.1</v>
      </c>
      <c r="BN23" s="80">
        <v>2</v>
      </c>
      <c r="BO23" s="166">
        <v>564</v>
      </c>
      <c r="BP23" s="85">
        <v>0.48275862068965525</v>
      </c>
      <c r="BQ23" s="27"/>
      <c r="BR23" s="167"/>
      <c r="BS23" s="38" t="e">
        <f>ROUND(SUMIF('Портфель кредитів'!#REF!,D23,'Портфель кредитів'!#REF!),2)</f>
        <v>#REF!</v>
      </c>
      <c r="BT23" s="167" t="e">
        <f t="shared" si="0"/>
        <v>#REF!</v>
      </c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  <row r="24" spans="1:256" ht="11.25">
      <c r="A24" s="80">
        <v>60</v>
      </c>
      <c r="B24" s="149" t="s">
        <v>426</v>
      </c>
      <c r="C24" s="150" t="s">
        <v>189</v>
      </c>
      <c r="D24" s="199" t="s">
        <v>190</v>
      </c>
      <c r="E24" s="149" t="s">
        <v>171</v>
      </c>
      <c r="F24" s="149" t="s">
        <v>427</v>
      </c>
      <c r="G24" s="150" t="s">
        <v>459</v>
      </c>
      <c r="H24" s="151" t="s">
        <v>417</v>
      </c>
      <c r="I24" s="152">
        <v>32</v>
      </c>
      <c r="J24" s="153">
        <v>42227</v>
      </c>
      <c r="K24" s="153">
        <v>42592</v>
      </c>
      <c r="L24" s="149" t="s">
        <v>418</v>
      </c>
      <c r="M24" s="149" t="s">
        <v>418</v>
      </c>
      <c r="N24" s="154" t="s">
        <v>419</v>
      </c>
      <c r="O24" s="149" t="s">
        <v>418</v>
      </c>
      <c r="P24" s="155" t="s">
        <v>419</v>
      </c>
      <c r="Q24" s="156">
        <v>5000</v>
      </c>
      <c r="R24" s="156">
        <v>540.86</v>
      </c>
      <c r="S24" s="156" t="s">
        <v>420</v>
      </c>
      <c r="T24" s="157">
        <v>5540.86</v>
      </c>
      <c r="U24" s="156">
        <v>2858.89</v>
      </c>
      <c r="V24" s="83" t="s">
        <v>424</v>
      </c>
      <c r="W24" s="86">
        <v>5</v>
      </c>
      <c r="X24" s="168">
        <v>42416</v>
      </c>
      <c r="Y24" s="149">
        <v>106</v>
      </c>
      <c r="Z24" s="169">
        <v>0</v>
      </c>
      <c r="AA24" s="159" t="s">
        <v>420</v>
      </c>
      <c r="AB24" s="156" t="s">
        <v>420</v>
      </c>
      <c r="AC24" s="156" t="s">
        <v>420</v>
      </c>
      <c r="AD24" s="156" t="s">
        <v>420</v>
      </c>
      <c r="AE24" s="156" t="s">
        <v>420</v>
      </c>
      <c r="AF24" s="160" t="s">
        <v>420</v>
      </c>
      <c r="AG24" s="169">
        <v>0</v>
      </c>
      <c r="AH24" s="157">
        <v>0</v>
      </c>
      <c r="AI24" s="156" t="s">
        <v>420</v>
      </c>
      <c r="AJ24" s="156" t="s">
        <v>420</v>
      </c>
      <c r="AK24" s="156" t="s">
        <v>420</v>
      </c>
      <c r="AL24" s="156" t="s">
        <v>420</v>
      </c>
      <c r="AM24" s="156" t="s">
        <v>420</v>
      </c>
      <c r="AN24" s="156" t="s">
        <v>420</v>
      </c>
      <c r="AO24" s="156" t="s">
        <v>430</v>
      </c>
      <c r="AP24" s="154">
        <v>5540.86</v>
      </c>
      <c r="AQ24" s="156"/>
      <c r="AR24" s="157"/>
      <c r="AS24" s="157"/>
      <c r="AT24" s="157"/>
      <c r="AU24" s="162">
        <v>5540.86</v>
      </c>
      <c r="AV24" s="163">
        <v>0.2669</v>
      </c>
      <c r="AW24" s="163"/>
      <c r="AX24" s="163"/>
      <c r="AY24" s="164">
        <v>0.32</v>
      </c>
      <c r="AZ24" s="163"/>
      <c r="BA24" s="163"/>
      <c r="BB24" s="162" t="s">
        <v>424</v>
      </c>
      <c r="BC24" s="165">
        <v>106</v>
      </c>
      <c r="BD24" s="149" t="s">
        <v>431</v>
      </c>
      <c r="BE24" s="81">
        <v>5</v>
      </c>
      <c r="BF24" s="75">
        <v>1</v>
      </c>
      <c r="BG24" s="82">
        <v>34.1</v>
      </c>
      <c r="BH24" s="82">
        <v>10</v>
      </c>
      <c r="BI24" s="82">
        <v>1</v>
      </c>
      <c r="BJ24" s="82">
        <v>1</v>
      </c>
      <c r="BK24" s="82">
        <v>0</v>
      </c>
      <c r="BL24" s="82">
        <v>0</v>
      </c>
      <c r="BM24" s="82">
        <v>46.1</v>
      </c>
      <c r="BN24" s="80">
        <v>2.5</v>
      </c>
      <c r="BO24" s="166">
        <v>2148</v>
      </c>
      <c r="BP24" s="85">
        <v>0.612334547344636</v>
      </c>
      <c r="BQ24" s="27"/>
      <c r="BR24" s="167"/>
      <c r="BS24" s="38" t="e">
        <f>ROUND(SUMIF('Портфель кредитів'!#REF!,D24,'Портфель кредитів'!#REF!),2)</f>
        <v>#REF!</v>
      </c>
      <c r="BT24" s="167" t="e">
        <f t="shared" si="0"/>
        <v>#REF!</v>
      </c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ht="11.25">
      <c r="A25" s="80">
        <v>64</v>
      </c>
      <c r="B25" s="149" t="s">
        <v>426</v>
      </c>
      <c r="C25" s="150" t="s">
        <v>226</v>
      </c>
      <c r="D25" s="199" t="s">
        <v>227</v>
      </c>
      <c r="E25" s="149" t="s">
        <v>171</v>
      </c>
      <c r="F25" s="149" t="s">
        <v>427</v>
      </c>
      <c r="G25" s="150" t="s">
        <v>460</v>
      </c>
      <c r="H25" s="151" t="s">
        <v>417</v>
      </c>
      <c r="I25" s="152">
        <v>45</v>
      </c>
      <c r="J25" s="153">
        <v>42220</v>
      </c>
      <c r="K25" s="153">
        <v>42585</v>
      </c>
      <c r="L25" s="149" t="s">
        <v>418</v>
      </c>
      <c r="M25" s="149" t="s">
        <v>418</v>
      </c>
      <c r="N25" s="154" t="s">
        <v>419</v>
      </c>
      <c r="O25" s="149" t="s">
        <v>418</v>
      </c>
      <c r="P25" s="155" t="s">
        <v>419</v>
      </c>
      <c r="Q25" s="156">
        <v>48547.02</v>
      </c>
      <c r="R25" s="156">
        <v>5927.02</v>
      </c>
      <c r="S25" s="156">
        <v>882.77</v>
      </c>
      <c r="T25" s="157">
        <v>55356.80999999999</v>
      </c>
      <c r="U25" s="156">
        <v>13833.6</v>
      </c>
      <c r="V25" s="83" t="s">
        <v>429</v>
      </c>
      <c r="W25" s="86">
        <v>3</v>
      </c>
      <c r="X25" s="158">
        <v>42433</v>
      </c>
      <c r="Y25" s="149">
        <v>90</v>
      </c>
      <c r="Z25" s="151">
        <v>0</v>
      </c>
      <c r="AA25" s="159">
        <v>42482</v>
      </c>
      <c r="AB25" s="156" t="s">
        <v>420</v>
      </c>
      <c r="AC25" s="156" t="s">
        <v>420</v>
      </c>
      <c r="AD25" s="156" t="s">
        <v>420</v>
      </c>
      <c r="AE25" s="156" t="s">
        <v>420</v>
      </c>
      <c r="AF25" s="160" t="s">
        <v>420</v>
      </c>
      <c r="AG25" s="151">
        <v>0</v>
      </c>
      <c r="AH25" s="161">
        <v>0</v>
      </c>
      <c r="AI25" s="156" t="s">
        <v>420</v>
      </c>
      <c r="AJ25" s="156" t="s">
        <v>420</v>
      </c>
      <c r="AK25" s="156" t="s">
        <v>420</v>
      </c>
      <c r="AL25" s="156" t="s">
        <v>420</v>
      </c>
      <c r="AM25" s="156" t="s">
        <v>420</v>
      </c>
      <c r="AN25" s="156" t="s">
        <v>420</v>
      </c>
      <c r="AO25" s="156" t="s">
        <v>430</v>
      </c>
      <c r="AP25" s="154">
        <v>55356.80999999999</v>
      </c>
      <c r="AQ25" s="156"/>
      <c r="AR25" s="157"/>
      <c r="AS25" s="157"/>
      <c r="AT25" s="157"/>
      <c r="AU25" s="162">
        <v>55356.80999999999</v>
      </c>
      <c r="AV25" s="163">
        <v>0.3717</v>
      </c>
      <c r="AW25" s="84">
        <v>2</v>
      </c>
      <c r="AX25" s="163"/>
      <c r="AY25" s="164">
        <v>0.45</v>
      </c>
      <c r="AZ25" s="163"/>
      <c r="BA25" s="163"/>
      <c r="BB25" s="162" t="s">
        <v>429</v>
      </c>
      <c r="BC25" s="165">
        <v>90</v>
      </c>
      <c r="BD25" s="80" t="s">
        <v>425</v>
      </c>
      <c r="BE25" s="81">
        <v>3</v>
      </c>
      <c r="BF25" s="75">
        <v>0.21</v>
      </c>
      <c r="BG25" s="82">
        <v>34.1</v>
      </c>
      <c r="BH25" s="82">
        <v>3</v>
      </c>
      <c r="BI25" s="82">
        <v>1</v>
      </c>
      <c r="BJ25" s="82">
        <v>1</v>
      </c>
      <c r="BK25" s="82">
        <v>0</v>
      </c>
      <c r="BL25" s="82">
        <v>0</v>
      </c>
      <c r="BM25" s="82">
        <v>39.1</v>
      </c>
      <c r="BN25" s="80">
        <v>2</v>
      </c>
      <c r="BO25" s="166">
        <v>28610</v>
      </c>
      <c r="BP25" s="85">
        <v>0.4831710859061422</v>
      </c>
      <c r="BQ25" s="27"/>
      <c r="BR25" s="167"/>
      <c r="BS25" s="38" t="e">
        <f>ROUND(SUMIF('Портфель кредитів'!#REF!,D25,'Портфель кредитів'!#REF!),2)</f>
        <v>#REF!</v>
      </c>
      <c r="BT25" s="167" t="e">
        <f t="shared" si="0"/>
        <v>#REF!</v>
      </c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spans="1:256" ht="11.25">
      <c r="A26" s="80">
        <v>66</v>
      </c>
      <c r="B26" s="149" t="s">
        <v>415</v>
      </c>
      <c r="C26" s="150" t="s">
        <v>462</v>
      </c>
      <c r="D26" s="199" t="s">
        <v>298</v>
      </c>
      <c r="E26" s="149" t="s">
        <v>171</v>
      </c>
      <c r="F26" s="149" t="s">
        <v>416</v>
      </c>
      <c r="G26" s="150" t="s">
        <v>463</v>
      </c>
      <c r="H26" s="151" t="s">
        <v>417</v>
      </c>
      <c r="I26" s="152">
        <v>32</v>
      </c>
      <c r="J26" s="153">
        <v>42333</v>
      </c>
      <c r="K26" s="153">
        <v>42698</v>
      </c>
      <c r="L26" s="149" t="s">
        <v>418</v>
      </c>
      <c r="M26" s="149" t="s">
        <v>418</v>
      </c>
      <c r="N26" s="154" t="s">
        <v>419</v>
      </c>
      <c r="O26" s="149" t="s">
        <v>418</v>
      </c>
      <c r="P26" s="155" t="s">
        <v>419</v>
      </c>
      <c r="Q26" s="156">
        <v>1000</v>
      </c>
      <c r="R26" s="156">
        <v>127.42</v>
      </c>
      <c r="S26" s="156" t="s">
        <v>420</v>
      </c>
      <c r="T26" s="157">
        <v>1127.42</v>
      </c>
      <c r="U26" s="156">
        <v>99.26</v>
      </c>
      <c r="V26" s="83" t="s">
        <v>421</v>
      </c>
      <c r="W26" s="86">
        <v>4</v>
      </c>
      <c r="X26" s="168">
        <v>42417</v>
      </c>
      <c r="Y26" s="149">
        <v>105</v>
      </c>
      <c r="Z26" s="169">
        <v>0</v>
      </c>
      <c r="AA26" s="159" t="s">
        <v>420</v>
      </c>
      <c r="AB26" s="156" t="s">
        <v>420</v>
      </c>
      <c r="AC26" s="156" t="s">
        <v>420</v>
      </c>
      <c r="AD26" s="156" t="s">
        <v>420</v>
      </c>
      <c r="AE26" s="156" t="s">
        <v>420</v>
      </c>
      <c r="AF26" s="160" t="s">
        <v>420</v>
      </c>
      <c r="AG26" s="169">
        <v>0</v>
      </c>
      <c r="AH26" s="157">
        <v>0</v>
      </c>
      <c r="AI26" s="156" t="s">
        <v>420</v>
      </c>
      <c r="AJ26" s="156" t="s">
        <v>420</v>
      </c>
      <c r="AK26" s="156" t="s">
        <v>420</v>
      </c>
      <c r="AL26" s="156" t="s">
        <v>420</v>
      </c>
      <c r="AM26" s="156" t="s">
        <v>420</v>
      </c>
      <c r="AN26" s="156" t="s">
        <v>420</v>
      </c>
      <c r="AO26" s="156" t="s">
        <v>430</v>
      </c>
      <c r="AP26" s="154">
        <v>1127.42</v>
      </c>
      <c r="AQ26" s="156"/>
      <c r="AR26" s="157"/>
      <c r="AS26" s="157"/>
      <c r="AT26" s="157"/>
      <c r="AU26" s="162">
        <v>1127.42</v>
      </c>
      <c r="AV26" s="163">
        <v>0.2669</v>
      </c>
      <c r="AW26" s="163"/>
      <c r="AX26" s="163"/>
      <c r="AY26" s="164">
        <v>0.32</v>
      </c>
      <c r="AZ26" s="163"/>
      <c r="BA26" s="163"/>
      <c r="BB26" s="162" t="s">
        <v>421</v>
      </c>
      <c r="BC26" s="165">
        <v>105</v>
      </c>
      <c r="BD26" s="149" t="s">
        <v>431</v>
      </c>
      <c r="BE26" s="81">
        <v>4</v>
      </c>
      <c r="BF26" s="75">
        <v>0.51</v>
      </c>
      <c r="BG26" s="82">
        <v>34.1</v>
      </c>
      <c r="BH26" s="82">
        <v>5</v>
      </c>
      <c r="BI26" s="82">
        <v>1</v>
      </c>
      <c r="BJ26" s="82">
        <v>1</v>
      </c>
      <c r="BK26" s="82">
        <v>0</v>
      </c>
      <c r="BL26" s="82">
        <v>0</v>
      </c>
      <c r="BM26" s="82">
        <v>41.1</v>
      </c>
      <c r="BN26" s="80">
        <v>2.5</v>
      </c>
      <c r="BO26" s="166">
        <v>477</v>
      </c>
      <c r="BP26" s="85">
        <v>0.5769101133561583</v>
      </c>
      <c r="BQ26" s="27"/>
      <c r="BR26" s="167"/>
      <c r="BS26" s="38" t="e">
        <f>ROUND(SUMIF('Портфель кредитів'!#REF!,D26,'Портфель кредитів'!#REF!),2)</f>
        <v>#REF!</v>
      </c>
      <c r="BT26" s="167" t="e">
        <f t="shared" si="0"/>
        <v>#REF!</v>
      </c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ht="11.25">
      <c r="A27" s="80">
        <v>67</v>
      </c>
      <c r="B27" s="149" t="s">
        <v>415</v>
      </c>
      <c r="C27" s="150" t="s">
        <v>464</v>
      </c>
      <c r="D27" s="199" t="s">
        <v>295</v>
      </c>
      <c r="E27" s="149" t="s">
        <v>171</v>
      </c>
      <c r="F27" s="149" t="s">
        <v>416</v>
      </c>
      <c r="G27" s="150" t="s">
        <v>465</v>
      </c>
      <c r="H27" s="151" t="s">
        <v>417</v>
      </c>
      <c r="I27" s="152">
        <v>32</v>
      </c>
      <c r="J27" s="153">
        <v>42317</v>
      </c>
      <c r="K27" s="153">
        <v>42682</v>
      </c>
      <c r="L27" s="149" t="s">
        <v>418</v>
      </c>
      <c r="M27" s="149" t="s">
        <v>418</v>
      </c>
      <c r="N27" s="154" t="s">
        <v>419</v>
      </c>
      <c r="O27" s="149" t="s">
        <v>418</v>
      </c>
      <c r="P27" s="155" t="s">
        <v>419</v>
      </c>
      <c r="Q27" s="156">
        <v>1014.47</v>
      </c>
      <c r="R27" s="156">
        <v>108.92</v>
      </c>
      <c r="S27" s="156" t="s">
        <v>420</v>
      </c>
      <c r="T27" s="157">
        <v>1123.39</v>
      </c>
      <c r="U27" s="156">
        <v>78.34</v>
      </c>
      <c r="V27" s="83" t="s">
        <v>421</v>
      </c>
      <c r="W27" s="86">
        <v>4</v>
      </c>
      <c r="X27" s="168">
        <v>42417</v>
      </c>
      <c r="Y27" s="149">
        <v>105</v>
      </c>
      <c r="Z27" s="169">
        <v>0</v>
      </c>
      <c r="AA27" s="159" t="s">
        <v>420</v>
      </c>
      <c r="AB27" s="156" t="s">
        <v>420</v>
      </c>
      <c r="AC27" s="156" t="s">
        <v>420</v>
      </c>
      <c r="AD27" s="156" t="s">
        <v>420</v>
      </c>
      <c r="AE27" s="156" t="s">
        <v>420</v>
      </c>
      <c r="AF27" s="160" t="s">
        <v>420</v>
      </c>
      <c r="AG27" s="169">
        <v>0</v>
      </c>
      <c r="AH27" s="157">
        <v>0</v>
      </c>
      <c r="AI27" s="156" t="s">
        <v>420</v>
      </c>
      <c r="AJ27" s="156" t="s">
        <v>420</v>
      </c>
      <c r="AK27" s="156" t="s">
        <v>420</v>
      </c>
      <c r="AL27" s="156" t="s">
        <v>420</v>
      </c>
      <c r="AM27" s="156" t="s">
        <v>420</v>
      </c>
      <c r="AN27" s="156" t="s">
        <v>420</v>
      </c>
      <c r="AO27" s="156" t="s">
        <v>430</v>
      </c>
      <c r="AP27" s="154">
        <v>1123.39</v>
      </c>
      <c r="AQ27" s="156"/>
      <c r="AR27" s="157"/>
      <c r="AS27" s="157"/>
      <c r="AT27" s="157"/>
      <c r="AU27" s="162">
        <v>1123.39</v>
      </c>
      <c r="AV27" s="163">
        <v>0.2669</v>
      </c>
      <c r="AW27" s="163"/>
      <c r="AX27" s="163"/>
      <c r="AY27" s="164">
        <v>0.32</v>
      </c>
      <c r="AZ27" s="163"/>
      <c r="BA27" s="163"/>
      <c r="BB27" s="162" t="s">
        <v>421</v>
      </c>
      <c r="BC27" s="165">
        <v>105</v>
      </c>
      <c r="BD27" s="149" t="s">
        <v>431</v>
      </c>
      <c r="BE27" s="81">
        <v>4</v>
      </c>
      <c r="BF27" s="75">
        <v>0.51</v>
      </c>
      <c r="BG27" s="82">
        <v>34.1</v>
      </c>
      <c r="BH27" s="82">
        <v>5</v>
      </c>
      <c r="BI27" s="82">
        <v>1</v>
      </c>
      <c r="BJ27" s="82">
        <v>1</v>
      </c>
      <c r="BK27" s="82">
        <v>0</v>
      </c>
      <c r="BL27" s="82">
        <v>0</v>
      </c>
      <c r="BM27" s="82">
        <v>41.1</v>
      </c>
      <c r="BN27" s="80">
        <v>2.5</v>
      </c>
      <c r="BO27" s="166">
        <v>475</v>
      </c>
      <c r="BP27" s="85">
        <v>0.5771726648804066</v>
      </c>
      <c r="BQ27" s="27"/>
      <c r="BR27" s="167"/>
      <c r="BS27" s="38" t="e">
        <f>ROUND(SUMIF('Портфель кредитів'!#REF!,D27,'Портфель кредитів'!#REF!),2)</f>
        <v>#REF!</v>
      </c>
      <c r="BT27" s="167" t="e">
        <f t="shared" si="0"/>
        <v>#REF!</v>
      </c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ht="11.25">
      <c r="A28" s="80">
        <v>68</v>
      </c>
      <c r="B28" s="149" t="s">
        <v>426</v>
      </c>
      <c r="C28" s="150" t="s">
        <v>258</v>
      </c>
      <c r="D28" s="199" t="s">
        <v>259</v>
      </c>
      <c r="E28" s="149" t="s">
        <v>171</v>
      </c>
      <c r="F28" s="149" t="s">
        <v>427</v>
      </c>
      <c r="G28" s="150" t="s">
        <v>466</v>
      </c>
      <c r="H28" s="151" t="s">
        <v>417</v>
      </c>
      <c r="I28" s="152">
        <v>39</v>
      </c>
      <c r="J28" s="153">
        <v>42388</v>
      </c>
      <c r="K28" s="153">
        <v>42753</v>
      </c>
      <c r="L28" s="149" t="s">
        <v>418</v>
      </c>
      <c r="M28" s="149" t="s">
        <v>418</v>
      </c>
      <c r="N28" s="154" t="s">
        <v>419</v>
      </c>
      <c r="O28" s="149" t="s">
        <v>418</v>
      </c>
      <c r="P28" s="155" t="s">
        <v>419</v>
      </c>
      <c r="Q28" s="156">
        <v>55300.41</v>
      </c>
      <c r="R28" s="156">
        <v>6145.56</v>
      </c>
      <c r="S28" s="156">
        <v>998.67</v>
      </c>
      <c r="T28" s="157">
        <v>62444.64</v>
      </c>
      <c r="U28" s="156">
        <v>15393.62</v>
      </c>
      <c r="V28" s="83" t="s">
        <v>424</v>
      </c>
      <c r="W28" s="86">
        <v>4</v>
      </c>
      <c r="X28" s="158">
        <v>42433</v>
      </c>
      <c r="Y28" s="149">
        <v>90</v>
      </c>
      <c r="Z28" s="151">
        <v>0</v>
      </c>
      <c r="AA28" s="159">
        <v>42468</v>
      </c>
      <c r="AB28" s="156" t="s">
        <v>420</v>
      </c>
      <c r="AC28" s="156" t="s">
        <v>420</v>
      </c>
      <c r="AD28" s="156" t="s">
        <v>420</v>
      </c>
      <c r="AE28" s="156" t="s">
        <v>420</v>
      </c>
      <c r="AF28" s="160" t="s">
        <v>420</v>
      </c>
      <c r="AG28" s="151">
        <v>0</v>
      </c>
      <c r="AH28" s="161">
        <v>0</v>
      </c>
      <c r="AI28" s="156" t="s">
        <v>420</v>
      </c>
      <c r="AJ28" s="156" t="s">
        <v>420</v>
      </c>
      <c r="AK28" s="156" t="s">
        <v>420</v>
      </c>
      <c r="AL28" s="156" t="s">
        <v>420</v>
      </c>
      <c r="AM28" s="156" t="s">
        <v>420</v>
      </c>
      <c r="AN28" s="156" t="s">
        <v>420</v>
      </c>
      <c r="AO28" s="156" t="s">
        <v>430</v>
      </c>
      <c r="AP28" s="154">
        <v>62444.64</v>
      </c>
      <c r="AQ28" s="156"/>
      <c r="AR28" s="157"/>
      <c r="AS28" s="157"/>
      <c r="AT28" s="157"/>
      <c r="AU28" s="162">
        <v>62444.64</v>
      </c>
      <c r="AV28" s="162"/>
      <c r="AW28" s="162"/>
      <c r="AX28" s="162"/>
      <c r="AY28" s="164">
        <v>0.39</v>
      </c>
      <c r="AZ28" s="162"/>
      <c r="BA28" s="162"/>
      <c r="BB28" s="162" t="s">
        <v>424</v>
      </c>
      <c r="BC28" s="165">
        <v>90</v>
      </c>
      <c r="BD28" s="80" t="s">
        <v>425</v>
      </c>
      <c r="BE28" s="81">
        <v>4</v>
      </c>
      <c r="BF28" s="75">
        <v>0.51</v>
      </c>
      <c r="BG28" s="82">
        <v>34.1</v>
      </c>
      <c r="BH28" s="82">
        <v>5</v>
      </c>
      <c r="BI28" s="82">
        <v>1</v>
      </c>
      <c r="BJ28" s="82">
        <v>1</v>
      </c>
      <c r="BK28" s="82">
        <v>0</v>
      </c>
      <c r="BL28" s="82">
        <v>0</v>
      </c>
      <c r="BM28" s="82">
        <v>41.1</v>
      </c>
      <c r="BN28" s="80">
        <v>2</v>
      </c>
      <c r="BO28" s="166">
        <v>31365</v>
      </c>
      <c r="BP28" s="85">
        <v>0.49771509612354237</v>
      </c>
      <c r="BQ28" s="167"/>
      <c r="BR28" s="167"/>
      <c r="BS28" s="38" t="e">
        <f>ROUND(SUMIF('Портфель кредитів'!#REF!,D28,'Портфель кредитів'!#REF!),2)</f>
        <v>#REF!</v>
      </c>
      <c r="BT28" s="167" t="e">
        <f t="shared" si="0"/>
        <v>#REF!</v>
      </c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ht="12.75">
      <c r="A29" s="80">
        <v>70</v>
      </c>
      <c r="B29" s="149" t="s">
        <v>436</v>
      </c>
      <c r="C29" s="150" t="s">
        <v>175</v>
      </c>
      <c r="D29" s="199" t="s">
        <v>176</v>
      </c>
      <c r="E29" s="149" t="s">
        <v>171</v>
      </c>
      <c r="F29" s="149" t="s">
        <v>427</v>
      </c>
      <c r="G29" s="150" t="s">
        <v>467</v>
      </c>
      <c r="H29" s="151" t="s">
        <v>417</v>
      </c>
      <c r="I29" s="152">
        <v>32</v>
      </c>
      <c r="J29" s="153">
        <v>41681</v>
      </c>
      <c r="K29" s="153">
        <v>42045</v>
      </c>
      <c r="L29" s="149" t="s">
        <v>418</v>
      </c>
      <c r="M29" s="149" t="s">
        <v>418</v>
      </c>
      <c r="N29" s="154" t="s">
        <v>419</v>
      </c>
      <c r="O29" s="149" t="s">
        <v>418</v>
      </c>
      <c r="P29" s="155" t="s">
        <v>419</v>
      </c>
      <c r="Q29" s="156">
        <v>80000</v>
      </c>
      <c r="R29" s="156">
        <v>28961.4</v>
      </c>
      <c r="S29" s="156">
        <v>4961.76</v>
      </c>
      <c r="T29" s="157">
        <v>113923.15999999999</v>
      </c>
      <c r="U29" s="156">
        <v>108961.4</v>
      </c>
      <c r="V29" s="83" t="s">
        <v>429</v>
      </c>
      <c r="W29" s="86">
        <v>5</v>
      </c>
      <c r="X29" s="168">
        <v>41806</v>
      </c>
      <c r="Y29" s="149">
        <v>716</v>
      </c>
      <c r="Z29" s="169">
        <v>0</v>
      </c>
      <c r="AA29" s="159">
        <v>42079</v>
      </c>
      <c r="AB29" s="159">
        <v>42275</v>
      </c>
      <c r="AC29" s="156" t="s">
        <v>468</v>
      </c>
      <c r="AD29" s="172" t="s">
        <v>469</v>
      </c>
      <c r="AE29" s="156" t="s">
        <v>420</v>
      </c>
      <c r="AF29" s="173" t="s">
        <v>470</v>
      </c>
      <c r="AG29" s="169">
        <v>0</v>
      </c>
      <c r="AH29" s="157">
        <v>0</v>
      </c>
      <c r="AI29" s="156" t="s">
        <v>420</v>
      </c>
      <c r="AJ29" s="156" t="s">
        <v>420</v>
      </c>
      <c r="AK29" s="156" t="s">
        <v>420</v>
      </c>
      <c r="AL29" s="156" t="s">
        <v>420</v>
      </c>
      <c r="AM29" s="156" t="s">
        <v>420</v>
      </c>
      <c r="AN29" s="156" t="s">
        <v>420</v>
      </c>
      <c r="AO29" s="156" t="s">
        <v>430</v>
      </c>
      <c r="AP29" s="154">
        <v>113923.15999999999</v>
      </c>
      <c r="AQ29" s="156"/>
      <c r="AR29" s="157"/>
      <c r="AS29" s="157"/>
      <c r="AT29" s="157"/>
      <c r="AU29" s="162">
        <v>113923.15999999999</v>
      </c>
      <c r="AV29" s="174">
        <v>0.0424</v>
      </c>
      <c r="AW29" s="174"/>
      <c r="AX29" s="174"/>
      <c r="AY29" s="164">
        <v>0.32</v>
      </c>
      <c r="AZ29" s="174"/>
      <c r="BA29" s="174"/>
      <c r="BB29" s="162" t="s">
        <v>429</v>
      </c>
      <c r="BC29" s="165">
        <v>716</v>
      </c>
      <c r="BD29" s="149" t="s">
        <v>471</v>
      </c>
      <c r="BE29" s="81">
        <v>5</v>
      </c>
      <c r="BF29" s="75">
        <v>1</v>
      </c>
      <c r="BG29" s="82">
        <v>34.1</v>
      </c>
      <c r="BH29" s="82">
        <v>10</v>
      </c>
      <c r="BI29" s="82">
        <v>1</v>
      </c>
      <c r="BJ29" s="82">
        <v>1</v>
      </c>
      <c r="BK29" s="82">
        <v>0</v>
      </c>
      <c r="BL29" s="82">
        <v>0</v>
      </c>
      <c r="BM29" s="82">
        <v>46.1</v>
      </c>
      <c r="BN29" s="80">
        <v>2.5</v>
      </c>
      <c r="BO29" s="166">
        <v>44156</v>
      </c>
      <c r="BP29" s="85">
        <v>0.6124054143161057</v>
      </c>
      <c r="BQ29" s="167"/>
      <c r="BR29" s="167"/>
      <c r="BS29" s="38" t="e">
        <f>ROUND(SUMIF('Портфель кредитів'!#REF!,D29,'Портфель кредитів'!#REF!),2)</f>
        <v>#REF!</v>
      </c>
      <c r="BT29" s="167" t="e">
        <f t="shared" si="0"/>
        <v>#REF!</v>
      </c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ht="11.25">
      <c r="A30" s="80">
        <v>73</v>
      </c>
      <c r="B30" s="149" t="s">
        <v>426</v>
      </c>
      <c r="C30" s="150" t="s">
        <v>472</v>
      </c>
      <c r="D30" s="199" t="s">
        <v>184</v>
      </c>
      <c r="E30" s="149" t="s">
        <v>171</v>
      </c>
      <c r="F30" s="149" t="s">
        <v>427</v>
      </c>
      <c r="G30" s="150" t="s">
        <v>473</v>
      </c>
      <c r="H30" s="151" t="s">
        <v>417</v>
      </c>
      <c r="I30" s="152">
        <v>39</v>
      </c>
      <c r="J30" s="153">
        <v>42163</v>
      </c>
      <c r="K30" s="153">
        <v>42528</v>
      </c>
      <c r="L30" s="149" t="s">
        <v>418</v>
      </c>
      <c r="M30" s="149" t="s">
        <v>418</v>
      </c>
      <c r="N30" s="154" t="s">
        <v>419</v>
      </c>
      <c r="O30" s="149" t="s">
        <v>418</v>
      </c>
      <c r="P30" s="155" t="s">
        <v>419</v>
      </c>
      <c r="Q30" s="156">
        <v>19089.39</v>
      </c>
      <c r="R30" s="156">
        <v>610.63</v>
      </c>
      <c r="S30" s="156">
        <v>158.17</v>
      </c>
      <c r="T30" s="157">
        <v>19858.19</v>
      </c>
      <c r="U30" s="156">
        <v>4208.71</v>
      </c>
      <c r="V30" s="83" t="s">
        <v>435</v>
      </c>
      <c r="W30" s="86">
        <v>4</v>
      </c>
      <c r="X30" s="158">
        <v>42405</v>
      </c>
      <c r="Y30" s="149">
        <v>118</v>
      </c>
      <c r="Z30" s="171">
        <v>42515</v>
      </c>
      <c r="AA30" s="159" t="s">
        <v>420</v>
      </c>
      <c r="AB30" s="156" t="s">
        <v>420</v>
      </c>
      <c r="AC30" s="156" t="s">
        <v>420</v>
      </c>
      <c r="AD30" s="156" t="s">
        <v>420</v>
      </c>
      <c r="AE30" s="156" t="s">
        <v>420</v>
      </c>
      <c r="AF30" s="160" t="s">
        <v>420</v>
      </c>
      <c r="AG30" s="171" t="s">
        <v>474</v>
      </c>
      <c r="AH30" s="161">
        <v>3470</v>
      </c>
      <c r="AI30" s="156" t="s">
        <v>420</v>
      </c>
      <c r="AJ30" s="156" t="s">
        <v>420</v>
      </c>
      <c r="AK30" s="156" t="s">
        <v>420</v>
      </c>
      <c r="AL30" s="156" t="s">
        <v>420</v>
      </c>
      <c r="AM30" s="156" t="s">
        <v>420</v>
      </c>
      <c r="AN30" s="156" t="s">
        <v>420</v>
      </c>
      <c r="AO30" s="156" t="s">
        <v>430</v>
      </c>
      <c r="AP30" s="154">
        <v>19858.19</v>
      </c>
      <c r="AQ30" s="156"/>
      <c r="AR30" s="157"/>
      <c r="AS30" s="157"/>
      <c r="AT30" s="157"/>
      <c r="AU30" s="162">
        <v>19858.19</v>
      </c>
      <c r="AV30" s="162"/>
      <c r="AW30" s="162"/>
      <c r="AX30" s="162"/>
      <c r="AY30" s="164">
        <v>0.39</v>
      </c>
      <c r="AZ30" s="162"/>
      <c r="BA30" s="162"/>
      <c r="BB30" s="162" t="s">
        <v>435</v>
      </c>
      <c r="BC30" s="165">
        <v>118</v>
      </c>
      <c r="BD30" s="149" t="s">
        <v>431</v>
      </c>
      <c r="BE30" s="81">
        <v>4</v>
      </c>
      <c r="BF30" s="75">
        <v>0.51</v>
      </c>
      <c r="BG30" s="82">
        <v>34.1</v>
      </c>
      <c r="BH30" s="82">
        <v>5</v>
      </c>
      <c r="BI30" s="82">
        <v>1</v>
      </c>
      <c r="BJ30" s="82">
        <v>1</v>
      </c>
      <c r="BK30" s="82">
        <v>0</v>
      </c>
      <c r="BL30" s="82">
        <v>0</v>
      </c>
      <c r="BM30" s="82">
        <v>41.1</v>
      </c>
      <c r="BN30" s="80">
        <v>2.5</v>
      </c>
      <c r="BO30" s="166">
        <v>8397</v>
      </c>
      <c r="BP30" s="85">
        <v>0.5771517948010367</v>
      </c>
      <c r="BQ30" s="167"/>
      <c r="BR30" s="167"/>
      <c r="BS30" s="38" t="e">
        <f>ROUND(SUMIF('Портфель кредитів'!#REF!,D30,'Портфель кредитів'!#REF!),2)</f>
        <v>#REF!</v>
      </c>
      <c r="BT30" s="167" t="e">
        <f t="shared" si="0"/>
        <v>#REF!</v>
      </c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ht="11.25">
      <c r="A31" s="80">
        <v>75</v>
      </c>
      <c r="B31" s="149" t="s">
        <v>426</v>
      </c>
      <c r="C31" s="150" t="s">
        <v>229</v>
      </c>
      <c r="D31" s="199" t="s">
        <v>230</v>
      </c>
      <c r="E31" s="149" t="s">
        <v>171</v>
      </c>
      <c r="F31" s="149" t="s">
        <v>427</v>
      </c>
      <c r="G31" s="150" t="s">
        <v>475</v>
      </c>
      <c r="H31" s="151" t="s">
        <v>417</v>
      </c>
      <c r="I31" s="152">
        <v>39</v>
      </c>
      <c r="J31" s="153">
        <v>42360</v>
      </c>
      <c r="K31" s="153">
        <v>42725</v>
      </c>
      <c r="L31" s="149" t="s">
        <v>418</v>
      </c>
      <c r="M31" s="149" t="s">
        <v>418</v>
      </c>
      <c r="N31" s="154" t="s">
        <v>419</v>
      </c>
      <c r="O31" s="149" t="s">
        <v>418</v>
      </c>
      <c r="P31" s="155" t="s">
        <v>419</v>
      </c>
      <c r="Q31" s="156">
        <v>25379.65</v>
      </c>
      <c r="R31" s="156">
        <v>1630.08</v>
      </c>
      <c r="S31" s="156">
        <v>249.79</v>
      </c>
      <c r="T31" s="157">
        <v>27259.520000000004</v>
      </c>
      <c r="U31" s="156">
        <v>2573.02</v>
      </c>
      <c r="V31" s="83" t="s">
        <v>429</v>
      </c>
      <c r="W31" s="86">
        <v>2</v>
      </c>
      <c r="X31" s="158">
        <v>42503</v>
      </c>
      <c r="Y31" s="149">
        <v>19</v>
      </c>
      <c r="Z31" s="171">
        <v>42472</v>
      </c>
      <c r="AA31" s="159">
        <v>42465</v>
      </c>
      <c r="AB31" s="156" t="s">
        <v>420</v>
      </c>
      <c r="AC31" s="156" t="s">
        <v>420</v>
      </c>
      <c r="AD31" s="156" t="s">
        <v>420</v>
      </c>
      <c r="AE31" s="156" t="s">
        <v>420</v>
      </c>
      <c r="AF31" s="160" t="s">
        <v>420</v>
      </c>
      <c r="AG31" s="151" t="s">
        <v>476</v>
      </c>
      <c r="AH31" s="161">
        <v>15284.45</v>
      </c>
      <c r="AI31" s="156" t="s">
        <v>420</v>
      </c>
      <c r="AJ31" s="156" t="s">
        <v>420</v>
      </c>
      <c r="AK31" s="156" t="s">
        <v>420</v>
      </c>
      <c r="AL31" s="156" t="s">
        <v>420</v>
      </c>
      <c r="AM31" s="156" t="s">
        <v>420</v>
      </c>
      <c r="AN31" s="156" t="s">
        <v>420</v>
      </c>
      <c r="AO31" s="156" t="s">
        <v>430</v>
      </c>
      <c r="AP31" s="154">
        <v>27259.520000000004</v>
      </c>
      <c r="AQ31" s="156"/>
      <c r="AR31" s="157"/>
      <c r="AS31" s="157"/>
      <c r="AT31" s="157"/>
      <c r="AU31" s="162">
        <v>27259.520000000004</v>
      </c>
      <c r="AV31" s="163">
        <v>0.5952</v>
      </c>
      <c r="AW31" s="84">
        <v>6</v>
      </c>
      <c r="AX31" s="163"/>
      <c r="AY31" s="164">
        <v>0.39</v>
      </c>
      <c r="AZ31" s="163"/>
      <c r="BA31" s="163"/>
      <c r="BB31" s="162" t="s">
        <v>429</v>
      </c>
      <c r="BC31" s="165">
        <v>19</v>
      </c>
      <c r="BD31" s="80" t="s">
        <v>428</v>
      </c>
      <c r="BE31" s="81">
        <v>2</v>
      </c>
      <c r="BF31" s="75">
        <v>0.07</v>
      </c>
      <c r="BG31" s="82">
        <v>34.1</v>
      </c>
      <c r="BH31" s="82">
        <v>2</v>
      </c>
      <c r="BI31" s="82">
        <v>1</v>
      </c>
      <c r="BJ31" s="82">
        <v>1</v>
      </c>
      <c r="BK31" s="82">
        <v>0</v>
      </c>
      <c r="BL31" s="82">
        <v>0</v>
      </c>
      <c r="BM31" s="82">
        <v>38.1</v>
      </c>
      <c r="BN31" s="80">
        <v>1</v>
      </c>
      <c r="BO31" s="166">
        <v>19739</v>
      </c>
      <c r="BP31" s="85">
        <v>0.2758860023947598</v>
      </c>
      <c r="BQ31" s="167"/>
      <c r="BR31" s="167"/>
      <c r="BS31" s="38" t="e">
        <f>ROUND(SUMIF('Портфель кредитів'!#REF!,D31,'Портфель кредитів'!#REF!),2)</f>
        <v>#REF!</v>
      </c>
      <c r="BT31" s="167" t="e">
        <f t="shared" si="0"/>
        <v>#REF!</v>
      </c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ht="11.25">
      <c r="A32" s="80">
        <v>79</v>
      </c>
      <c r="B32" s="149" t="s">
        <v>415</v>
      </c>
      <c r="C32" s="150" t="s">
        <v>290</v>
      </c>
      <c r="D32" s="199" t="s">
        <v>291</v>
      </c>
      <c r="E32" s="149" t="s">
        <v>171</v>
      </c>
      <c r="F32" s="149" t="s">
        <v>416</v>
      </c>
      <c r="G32" s="150" t="s">
        <v>477</v>
      </c>
      <c r="H32" s="151" t="s">
        <v>417</v>
      </c>
      <c r="I32" s="152">
        <v>32</v>
      </c>
      <c r="J32" s="153">
        <v>42362</v>
      </c>
      <c r="K32" s="153">
        <v>42727</v>
      </c>
      <c r="L32" s="149" t="s">
        <v>418</v>
      </c>
      <c r="M32" s="149" t="s">
        <v>418</v>
      </c>
      <c r="N32" s="154" t="s">
        <v>419</v>
      </c>
      <c r="O32" s="149" t="s">
        <v>418</v>
      </c>
      <c r="P32" s="155" t="s">
        <v>419</v>
      </c>
      <c r="Q32" s="156">
        <v>3904.09</v>
      </c>
      <c r="R32" s="156">
        <v>318.72</v>
      </c>
      <c r="S32" s="156" t="s">
        <v>420</v>
      </c>
      <c r="T32" s="157">
        <v>4222.81</v>
      </c>
      <c r="U32" s="156">
        <v>209.28</v>
      </c>
      <c r="V32" s="83" t="s">
        <v>421</v>
      </c>
      <c r="W32" s="86">
        <v>3</v>
      </c>
      <c r="X32" s="158">
        <v>42478</v>
      </c>
      <c r="Y32" s="149">
        <v>44</v>
      </c>
      <c r="Z32" s="171">
        <v>42438</v>
      </c>
      <c r="AA32" s="159" t="s">
        <v>420</v>
      </c>
      <c r="AB32" s="156" t="s">
        <v>420</v>
      </c>
      <c r="AC32" s="156" t="s">
        <v>420</v>
      </c>
      <c r="AD32" s="156" t="s">
        <v>420</v>
      </c>
      <c r="AE32" s="156" t="s">
        <v>420</v>
      </c>
      <c r="AF32" s="160" t="s">
        <v>420</v>
      </c>
      <c r="AG32" s="171">
        <v>42438</v>
      </c>
      <c r="AH32" s="161">
        <v>650</v>
      </c>
      <c r="AI32" s="156" t="s">
        <v>420</v>
      </c>
      <c r="AJ32" s="156" t="s">
        <v>420</v>
      </c>
      <c r="AK32" s="156" t="s">
        <v>420</v>
      </c>
      <c r="AL32" s="156" t="s">
        <v>420</v>
      </c>
      <c r="AM32" s="156" t="s">
        <v>420</v>
      </c>
      <c r="AN32" s="156" t="s">
        <v>420</v>
      </c>
      <c r="AO32" s="156" t="s">
        <v>430</v>
      </c>
      <c r="AP32" s="154">
        <v>4222.81</v>
      </c>
      <c r="AQ32" s="156"/>
      <c r="AR32" s="157"/>
      <c r="AS32" s="157"/>
      <c r="AT32" s="157"/>
      <c r="AU32" s="162">
        <v>4222.81</v>
      </c>
      <c r="AV32" s="163">
        <v>0.4542</v>
      </c>
      <c r="AW32" s="84">
        <v>6</v>
      </c>
      <c r="AX32" s="162">
        <v>4222.81</v>
      </c>
      <c r="AY32" s="164">
        <v>0.32</v>
      </c>
      <c r="AZ32" s="162">
        <v>-770.9298201651418</v>
      </c>
      <c r="BA32" s="162">
        <v>-4625.578920990851</v>
      </c>
      <c r="BB32" s="162" t="s">
        <v>421</v>
      </c>
      <c r="BC32" s="165">
        <v>44</v>
      </c>
      <c r="BD32" s="80" t="s">
        <v>425</v>
      </c>
      <c r="BE32" s="81">
        <v>3</v>
      </c>
      <c r="BF32" s="75">
        <v>0.21</v>
      </c>
      <c r="BG32" s="82">
        <v>34.1</v>
      </c>
      <c r="BH32" s="82">
        <v>3</v>
      </c>
      <c r="BI32" s="82">
        <v>1</v>
      </c>
      <c r="BJ32" s="82">
        <v>1</v>
      </c>
      <c r="BK32" s="82">
        <v>0</v>
      </c>
      <c r="BL32" s="82">
        <v>0</v>
      </c>
      <c r="BM32" s="82">
        <v>39.1</v>
      </c>
      <c r="BN32" s="87">
        <v>0.5</v>
      </c>
      <c r="BO32" s="166">
        <v>3922</v>
      </c>
      <c r="BP32" s="85">
        <v>0.07123455708402704</v>
      </c>
      <c r="BQ32" s="167"/>
      <c r="BR32" s="167"/>
      <c r="BS32" s="38" t="e">
        <f>ROUND(SUMIF('Портфель кредитів'!#REF!,D32,'Портфель кредитів'!#REF!),2)</f>
        <v>#REF!</v>
      </c>
      <c r="BT32" s="167" t="e">
        <f t="shared" si="0"/>
        <v>#REF!</v>
      </c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ht="11.25">
      <c r="A33" s="80">
        <v>92</v>
      </c>
      <c r="B33" s="149" t="s">
        <v>426</v>
      </c>
      <c r="C33" s="150" t="s">
        <v>272</v>
      </c>
      <c r="D33" s="199" t="s">
        <v>273</v>
      </c>
      <c r="E33" s="149" t="s">
        <v>171</v>
      </c>
      <c r="F33" s="149" t="s">
        <v>427</v>
      </c>
      <c r="G33" s="150" t="s">
        <v>478</v>
      </c>
      <c r="H33" s="151" t="s">
        <v>417</v>
      </c>
      <c r="I33" s="152">
        <v>39</v>
      </c>
      <c r="J33" s="153">
        <v>42272</v>
      </c>
      <c r="K33" s="153">
        <v>42637</v>
      </c>
      <c r="L33" s="149" t="s">
        <v>418</v>
      </c>
      <c r="M33" s="149" t="s">
        <v>418</v>
      </c>
      <c r="N33" s="154" t="s">
        <v>419</v>
      </c>
      <c r="O33" s="149" t="s">
        <v>418</v>
      </c>
      <c r="P33" s="155" t="s">
        <v>419</v>
      </c>
      <c r="Q33" s="156">
        <v>201489.58</v>
      </c>
      <c r="R33" s="156">
        <v>6988.04</v>
      </c>
      <c r="S33" s="156">
        <v>1021.89</v>
      </c>
      <c r="T33" s="157">
        <v>209499.51</v>
      </c>
      <c r="U33" s="156">
        <v>0</v>
      </c>
      <c r="V33" s="83" t="s">
        <v>442</v>
      </c>
      <c r="W33" s="86">
        <v>2</v>
      </c>
      <c r="X33" s="158" t="s">
        <v>420</v>
      </c>
      <c r="Y33" s="149">
        <v>0</v>
      </c>
      <c r="Z33" s="171">
        <v>42496</v>
      </c>
      <c r="AA33" s="159" t="s">
        <v>420</v>
      </c>
      <c r="AB33" s="156" t="s">
        <v>420</v>
      </c>
      <c r="AC33" s="156" t="s">
        <v>420</v>
      </c>
      <c r="AD33" s="156" t="s">
        <v>420</v>
      </c>
      <c r="AE33" s="156" t="s">
        <v>420</v>
      </c>
      <c r="AF33" s="160" t="s">
        <v>420</v>
      </c>
      <c r="AG33" s="151" t="s">
        <v>479</v>
      </c>
      <c r="AH33" s="161">
        <v>71896</v>
      </c>
      <c r="AI33" s="156" t="s">
        <v>420</v>
      </c>
      <c r="AJ33" s="156" t="s">
        <v>420</v>
      </c>
      <c r="AK33" s="156" t="s">
        <v>420</v>
      </c>
      <c r="AL33" s="156" t="s">
        <v>420</v>
      </c>
      <c r="AM33" s="156" t="s">
        <v>420</v>
      </c>
      <c r="AN33" s="156" t="s">
        <v>420</v>
      </c>
      <c r="AO33" s="156" t="s">
        <v>430</v>
      </c>
      <c r="AP33" s="154">
        <v>209499.51</v>
      </c>
      <c r="AQ33" s="156"/>
      <c r="AR33" s="157"/>
      <c r="AS33" s="157"/>
      <c r="AT33" s="157"/>
      <c r="AU33" s="162">
        <v>209499.51</v>
      </c>
      <c r="AV33" s="163">
        <v>0.5952</v>
      </c>
      <c r="AW33" s="84">
        <v>3</v>
      </c>
      <c r="AX33" s="163"/>
      <c r="AY33" s="164">
        <v>0.39</v>
      </c>
      <c r="AZ33" s="163"/>
      <c r="BA33" s="163"/>
      <c r="BB33" s="162" t="s">
        <v>442</v>
      </c>
      <c r="BC33" s="165">
        <v>0</v>
      </c>
      <c r="BD33" s="80" t="s">
        <v>422</v>
      </c>
      <c r="BE33" s="81">
        <v>2</v>
      </c>
      <c r="BF33" s="75">
        <v>0.07</v>
      </c>
      <c r="BG33" s="82">
        <v>34.1</v>
      </c>
      <c r="BH33" s="82">
        <v>2</v>
      </c>
      <c r="BI33" s="82">
        <v>1</v>
      </c>
      <c r="BJ33" s="82">
        <v>1</v>
      </c>
      <c r="BK33" s="82">
        <v>0</v>
      </c>
      <c r="BL33" s="82">
        <v>0</v>
      </c>
      <c r="BM33" s="82">
        <v>38.1</v>
      </c>
      <c r="BN33" s="80">
        <v>0.5</v>
      </c>
      <c r="BO33" s="166">
        <v>178273</v>
      </c>
      <c r="BP33" s="85">
        <v>0.14905290231943746</v>
      </c>
      <c r="BQ33" s="167"/>
      <c r="BR33" s="167"/>
      <c r="BS33" s="38" t="e">
        <f>ROUND(SUMIF('Портфель кредитів'!#REF!,D33,'Портфель кредитів'!#REF!),2)</f>
        <v>#REF!</v>
      </c>
      <c r="BT33" s="167" t="e">
        <f t="shared" si="0"/>
        <v>#REF!</v>
      </c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11.25">
      <c r="A34" s="80">
        <v>95</v>
      </c>
      <c r="B34" s="149" t="s">
        <v>426</v>
      </c>
      <c r="C34" s="150" t="s">
        <v>173</v>
      </c>
      <c r="D34" s="199" t="s">
        <v>174</v>
      </c>
      <c r="E34" s="149" t="s">
        <v>461</v>
      </c>
      <c r="F34" s="149" t="s">
        <v>427</v>
      </c>
      <c r="G34" s="150" t="s">
        <v>480</v>
      </c>
      <c r="H34" s="151" t="s">
        <v>417</v>
      </c>
      <c r="I34" s="152">
        <v>39</v>
      </c>
      <c r="J34" s="153">
        <v>41620</v>
      </c>
      <c r="K34" s="153">
        <v>42713</v>
      </c>
      <c r="L34" s="149" t="s">
        <v>418</v>
      </c>
      <c r="M34" s="149" t="s">
        <v>418</v>
      </c>
      <c r="N34" s="154" t="s">
        <v>419</v>
      </c>
      <c r="O34" s="149" t="s">
        <v>418</v>
      </c>
      <c r="P34" s="155" t="s">
        <v>419</v>
      </c>
      <c r="Q34" s="156">
        <v>568072.76</v>
      </c>
      <c r="R34" s="156">
        <v>76320.68</v>
      </c>
      <c r="S34" s="156">
        <v>25122.19</v>
      </c>
      <c r="T34" s="157">
        <v>669515.6299999999</v>
      </c>
      <c r="U34" s="156">
        <v>195040.28</v>
      </c>
      <c r="V34" s="83" t="s">
        <v>424</v>
      </c>
      <c r="W34" s="86">
        <v>5</v>
      </c>
      <c r="X34" s="158">
        <v>42404</v>
      </c>
      <c r="Y34" s="149">
        <v>118</v>
      </c>
      <c r="Z34" s="151">
        <v>0</v>
      </c>
      <c r="AA34" s="159" t="s">
        <v>420</v>
      </c>
      <c r="AB34" s="156" t="s">
        <v>420</v>
      </c>
      <c r="AC34" s="156" t="s">
        <v>420</v>
      </c>
      <c r="AD34" s="156" t="s">
        <v>420</v>
      </c>
      <c r="AE34" s="156" t="s">
        <v>420</v>
      </c>
      <c r="AF34" s="160" t="s">
        <v>420</v>
      </c>
      <c r="AG34" s="151">
        <v>0</v>
      </c>
      <c r="AH34" s="161">
        <v>0</v>
      </c>
      <c r="AI34" s="156" t="s">
        <v>420</v>
      </c>
      <c r="AJ34" s="156" t="s">
        <v>420</v>
      </c>
      <c r="AK34" s="156" t="s">
        <v>420</v>
      </c>
      <c r="AL34" s="156" t="s">
        <v>420</v>
      </c>
      <c r="AM34" s="156" t="s">
        <v>420</v>
      </c>
      <c r="AN34" s="156" t="s">
        <v>420</v>
      </c>
      <c r="AO34" s="156" t="s">
        <v>430</v>
      </c>
      <c r="AP34" s="154">
        <v>669515.6299999999</v>
      </c>
      <c r="AQ34" s="156"/>
      <c r="AR34" s="157"/>
      <c r="AS34" s="157"/>
      <c r="AT34" s="157"/>
      <c r="AU34" s="162">
        <v>669515.6299999999</v>
      </c>
      <c r="AV34" s="163">
        <v>0.2669</v>
      </c>
      <c r="AW34" s="163"/>
      <c r="AX34" s="163"/>
      <c r="AY34" s="164">
        <v>0.39</v>
      </c>
      <c r="AZ34" s="163"/>
      <c r="BA34" s="163"/>
      <c r="BB34" s="162" t="s">
        <v>424</v>
      </c>
      <c r="BC34" s="165">
        <v>118</v>
      </c>
      <c r="BD34" s="149" t="s">
        <v>431</v>
      </c>
      <c r="BE34" s="81">
        <v>5</v>
      </c>
      <c r="BF34" s="75">
        <v>1</v>
      </c>
      <c r="BG34" s="82">
        <v>34.1</v>
      </c>
      <c r="BH34" s="82">
        <v>10</v>
      </c>
      <c r="BI34" s="82">
        <v>1</v>
      </c>
      <c r="BJ34" s="82">
        <v>1</v>
      </c>
      <c r="BK34" s="82">
        <v>0</v>
      </c>
      <c r="BL34" s="82">
        <v>0</v>
      </c>
      <c r="BM34" s="82">
        <v>46.1</v>
      </c>
      <c r="BN34" s="80">
        <v>2.5</v>
      </c>
      <c r="BO34" s="166">
        <v>259499</v>
      </c>
      <c r="BP34" s="85">
        <v>0.6124078537195614</v>
      </c>
      <c r="BQ34" s="27"/>
      <c r="BR34" s="167"/>
      <c r="BS34" s="38" t="e">
        <f>ROUND(SUMIF('Портфель кредитів'!#REF!,D34,'Портфель кредитів'!#REF!),2)</f>
        <v>#REF!</v>
      </c>
      <c r="BT34" s="167" t="e">
        <f t="shared" si="0"/>
        <v>#REF!</v>
      </c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11.25">
      <c r="A35" s="80">
        <v>99</v>
      </c>
      <c r="B35" s="149" t="s">
        <v>426</v>
      </c>
      <c r="C35" s="150" t="s">
        <v>209</v>
      </c>
      <c r="D35" s="199" t="s">
        <v>210</v>
      </c>
      <c r="E35" s="149" t="s">
        <v>171</v>
      </c>
      <c r="F35" s="149" t="s">
        <v>427</v>
      </c>
      <c r="G35" s="150" t="s">
        <v>481</v>
      </c>
      <c r="H35" s="151" t="s">
        <v>417</v>
      </c>
      <c r="I35" s="152">
        <v>32</v>
      </c>
      <c r="J35" s="153">
        <v>42188</v>
      </c>
      <c r="K35" s="153">
        <v>42553</v>
      </c>
      <c r="L35" s="149" t="s">
        <v>418</v>
      </c>
      <c r="M35" s="149" t="s">
        <v>418</v>
      </c>
      <c r="N35" s="154" t="s">
        <v>419</v>
      </c>
      <c r="O35" s="149" t="s">
        <v>418</v>
      </c>
      <c r="P35" s="155" t="s">
        <v>419</v>
      </c>
      <c r="Q35" s="156">
        <v>49668.12</v>
      </c>
      <c r="R35" s="156">
        <v>2471.79</v>
      </c>
      <c r="S35" s="156" t="s">
        <v>420</v>
      </c>
      <c r="T35" s="157">
        <v>52139.91</v>
      </c>
      <c r="U35" s="156">
        <v>6885.94</v>
      </c>
      <c r="V35" s="83" t="s">
        <v>442</v>
      </c>
      <c r="W35" s="86">
        <v>4</v>
      </c>
      <c r="X35" s="158">
        <v>42416</v>
      </c>
      <c r="Y35" s="149">
        <v>106</v>
      </c>
      <c r="Z35" s="171">
        <v>42501</v>
      </c>
      <c r="AA35" s="159">
        <v>42464</v>
      </c>
      <c r="AB35" s="156" t="s">
        <v>420</v>
      </c>
      <c r="AC35" s="156" t="s">
        <v>420</v>
      </c>
      <c r="AD35" s="156" t="s">
        <v>420</v>
      </c>
      <c r="AE35" s="156" t="s">
        <v>420</v>
      </c>
      <c r="AF35" s="160" t="s">
        <v>420</v>
      </c>
      <c r="AG35" s="151" t="s">
        <v>482</v>
      </c>
      <c r="AH35" s="161">
        <v>6000</v>
      </c>
      <c r="AI35" s="156" t="s">
        <v>420</v>
      </c>
      <c r="AJ35" s="156" t="s">
        <v>420</v>
      </c>
      <c r="AK35" s="156" t="s">
        <v>420</v>
      </c>
      <c r="AL35" s="156" t="s">
        <v>420</v>
      </c>
      <c r="AM35" s="156" t="s">
        <v>420</v>
      </c>
      <c r="AN35" s="156" t="s">
        <v>420</v>
      </c>
      <c r="AO35" s="156" t="s">
        <v>430</v>
      </c>
      <c r="AP35" s="154">
        <v>52139.91</v>
      </c>
      <c r="AQ35" s="156"/>
      <c r="AR35" s="157"/>
      <c r="AS35" s="157"/>
      <c r="AT35" s="157"/>
      <c r="AU35" s="162">
        <v>52139.91</v>
      </c>
      <c r="AV35" s="163">
        <v>0.2669</v>
      </c>
      <c r="AW35" s="163"/>
      <c r="AX35" s="163"/>
      <c r="AY35" s="164">
        <v>0.32</v>
      </c>
      <c r="AZ35" s="163"/>
      <c r="BA35" s="163"/>
      <c r="BB35" s="162" t="s">
        <v>442</v>
      </c>
      <c r="BC35" s="165">
        <v>106</v>
      </c>
      <c r="BD35" s="149" t="s">
        <v>431</v>
      </c>
      <c r="BE35" s="81">
        <v>4</v>
      </c>
      <c r="BF35" s="75">
        <v>0.51</v>
      </c>
      <c r="BG35" s="82">
        <v>34.1</v>
      </c>
      <c r="BH35" s="82">
        <v>5</v>
      </c>
      <c r="BI35" s="82">
        <v>1</v>
      </c>
      <c r="BJ35" s="82">
        <v>1</v>
      </c>
      <c r="BK35" s="82">
        <v>0</v>
      </c>
      <c r="BL35" s="82">
        <v>0</v>
      </c>
      <c r="BM35" s="82">
        <v>41.1</v>
      </c>
      <c r="BN35" s="80">
        <v>2.5</v>
      </c>
      <c r="BO35" s="166">
        <v>22047</v>
      </c>
      <c r="BP35" s="85">
        <v>0.5771569225953785</v>
      </c>
      <c r="BQ35" s="167"/>
      <c r="BR35" s="167"/>
      <c r="BS35" s="38" t="e">
        <f>ROUND(SUMIF('Портфель кредитів'!#REF!,D35,'Портфель кредитів'!#REF!),2)</f>
        <v>#REF!</v>
      </c>
      <c r="BT35" s="167" t="e">
        <f t="shared" si="0"/>
        <v>#REF!</v>
      </c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11.25">
      <c r="A36" s="80">
        <v>100</v>
      </c>
      <c r="B36" s="149" t="s">
        <v>415</v>
      </c>
      <c r="C36" s="150" t="s">
        <v>483</v>
      </c>
      <c r="D36" s="199" t="s">
        <v>293</v>
      </c>
      <c r="E36" s="149" t="s">
        <v>171</v>
      </c>
      <c r="F36" s="149" t="s">
        <v>416</v>
      </c>
      <c r="G36" s="150" t="s">
        <v>484</v>
      </c>
      <c r="H36" s="151" t="s">
        <v>417</v>
      </c>
      <c r="I36" s="152">
        <v>32</v>
      </c>
      <c r="J36" s="153">
        <v>42300</v>
      </c>
      <c r="K36" s="153">
        <v>42665</v>
      </c>
      <c r="L36" s="149" t="s">
        <v>418</v>
      </c>
      <c r="M36" s="149" t="s">
        <v>418</v>
      </c>
      <c r="N36" s="154" t="s">
        <v>419</v>
      </c>
      <c r="O36" s="149" t="s">
        <v>418</v>
      </c>
      <c r="P36" s="155" t="s">
        <v>419</v>
      </c>
      <c r="Q36" s="156">
        <v>370.14</v>
      </c>
      <c r="R36" s="156">
        <v>35.2</v>
      </c>
      <c r="S36" s="156" t="s">
        <v>420</v>
      </c>
      <c r="T36" s="157">
        <v>405.34</v>
      </c>
      <c r="U36" s="156">
        <v>24.96</v>
      </c>
      <c r="V36" s="83" t="s">
        <v>421</v>
      </c>
      <c r="W36" s="86">
        <v>3</v>
      </c>
      <c r="X36" s="168">
        <v>42445</v>
      </c>
      <c r="Y36" s="149">
        <v>77</v>
      </c>
      <c r="Z36" s="169">
        <v>0</v>
      </c>
      <c r="AA36" s="159" t="s">
        <v>420</v>
      </c>
      <c r="AB36" s="156" t="s">
        <v>420</v>
      </c>
      <c r="AC36" s="156" t="s">
        <v>420</v>
      </c>
      <c r="AD36" s="156" t="s">
        <v>420</v>
      </c>
      <c r="AE36" s="156" t="s">
        <v>420</v>
      </c>
      <c r="AF36" s="160" t="s">
        <v>420</v>
      </c>
      <c r="AG36" s="169">
        <v>0</v>
      </c>
      <c r="AH36" s="157">
        <v>0</v>
      </c>
      <c r="AI36" s="156" t="s">
        <v>420</v>
      </c>
      <c r="AJ36" s="156" t="s">
        <v>420</v>
      </c>
      <c r="AK36" s="156" t="s">
        <v>420</v>
      </c>
      <c r="AL36" s="156" t="s">
        <v>420</v>
      </c>
      <c r="AM36" s="156" t="s">
        <v>420</v>
      </c>
      <c r="AN36" s="156" t="s">
        <v>420</v>
      </c>
      <c r="AO36" s="156" t="s">
        <v>430</v>
      </c>
      <c r="AP36" s="154">
        <v>405.34</v>
      </c>
      <c r="AQ36" s="156"/>
      <c r="AR36" s="157"/>
      <c r="AS36" s="157"/>
      <c r="AT36" s="157"/>
      <c r="AU36" s="162">
        <v>405.34</v>
      </c>
      <c r="AV36" s="163">
        <v>0.3717</v>
      </c>
      <c r="AW36" s="84">
        <v>4</v>
      </c>
      <c r="AX36" s="163"/>
      <c r="AY36" s="164">
        <v>0.32</v>
      </c>
      <c r="AZ36" s="163"/>
      <c r="BA36" s="163"/>
      <c r="BB36" s="162" t="s">
        <v>421</v>
      </c>
      <c r="BC36" s="165">
        <v>77</v>
      </c>
      <c r="BD36" s="80" t="s">
        <v>425</v>
      </c>
      <c r="BE36" s="81">
        <v>3</v>
      </c>
      <c r="BF36" s="75">
        <v>0.21</v>
      </c>
      <c r="BG36" s="82">
        <v>34.1</v>
      </c>
      <c r="BH36" s="82">
        <v>3</v>
      </c>
      <c r="BI36" s="82">
        <v>1</v>
      </c>
      <c r="BJ36" s="82">
        <v>1</v>
      </c>
      <c r="BK36" s="82">
        <v>0</v>
      </c>
      <c r="BL36" s="82">
        <v>0</v>
      </c>
      <c r="BM36" s="82">
        <v>39.1</v>
      </c>
      <c r="BN36" s="80">
        <v>2</v>
      </c>
      <c r="BO36" s="166">
        <v>209</v>
      </c>
      <c r="BP36" s="85">
        <v>0.4843834805348596</v>
      </c>
      <c r="BQ36" s="27"/>
      <c r="BR36" s="167"/>
      <c r="BS36" s="38" t="e">
        <f>ROUND(SUMIF('Портфель кредитів'!#REF!,D36,'Портфель кредитів'!#REF!),2)</f>
        <v>#REF!</v>
      </c>
      <c r="BT36" s="167" t="e">
        <f t="shared" si="0"/>
        <v>#REF!</v>
      </c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11.25">
      <c r="A37" s="80">
        <v>101</v>
      </c>
      <c r="B37" s="149" t="s">
        <v>426</v>
      </c>
      <c r="C37" s="150" t="s">
        <v>235</v>
      </c>
      <c r="D37" s="199" t="s">
        <v>236</v>
      </c>
      <c r="E37" s="149" t="s">
        <v>461</v>
      </c>
      <c r="F37" s="149" t="s">
        <v>427</v>
      </c>
      <c r="G37" s="150" t="s">
        <v>485</v>
      </c>
      <c r="H37" s="151" t="s">
        <v>417</v>
      </c>
      <c r="I37" s="152">
        <v>39</v>
      </c>
      <c r="J37" s="153">
        <v>42347</v>
      </c>
      <c r="K37" s="153">
        <v>42712</v>
      </c>
      <c r="L37" s="149" t="s">
        <v>418</v>
      </c>
      <c r="M37" s="149" t="s">
        <v>418</v>
      </c>
      <c r="N37" s="154" t="s">
        <v>419</v>
      </c>
      <c r="O37" s="149" t="s">
        <v>418</v>
      </c>
      <c r="P37" s="155" t="s">
        <v>419</v>
      </c>
      <c r="Q37" s="156">
        <v>187525.01</v>
      </c>
      <c r="R37" s="156">
        <v>19837.09</v>
      </c>
      <c r="S37" s="156">
        <v>3408.57</v>
      </c>
      <c r="T37" s="157">
        <v>210770.67</v>
      </c>
      <c r="U37" s="156">
        <v>51197.79</v>
      </c>
      <c r="V37" s="83" t="s">
        <v>424</v>
      </c>
      <c r="W37" s="86">
        <v>4</v>
      </c>
      <c r="X37" s="158">
        <v>42433</v>
      </c>
      <c r="Y37" s="149">
        <v>89</v>
      </c>
      <c r="Z37" s="151">
        <v>0</v>
      </c>
      <c r="AA37" s="159" t="s">
        <v>420</v>
      </c>
      <c r="AB37" s="156" t="s">
        <v>420</v>
      </c>
      <c r="AC37" s="156" t="s">
        <v>420</v>
      </c>
      <c r="AD37" s="156" t="s">
        <v>420</v>
      </c>
      <c r="AE37" s="156" t="s">
        <v>420</v>
      </c>
      <c r="AF37" s="160" t="s">
        <v>420</v>
      </c>
      <c r="AG37" s="151">
        <v>0</v>
      </c>
      <c r="AH37" s="161">
        <v>0</v>
      </c>
      <c r="AI37" s="156" t="s">
        <v>420</v>
      </c>
      <c r="AJ37" s="156" t="s">
        <v>420</v>
      </c>
      <c r="AK37" s="156" t="s">
        <v>420</v>
      </c>
      <c r="AL37" s="156" t="s">
        <v>420</v>
      </c>
      <c r="AM37" s="156" t="s">
        <v>420</v>
      </c>
      <c r="AN37" s="156" t="s">
        <v>420</v>
      </c>
      <c r="AO37" s="156" t="s">
        <v>430</v>
      </c>
      <c r="AP37" s="154">
        <v>210770.67</v>
      </c>
      <c r="AQ37" s="156"/>
      <c r="AR37" s="157"/>
      <c r="AS37" s="157"/>
      <c r="AT37" s="157"/>
      <c r="AU37" s="162">
        <v>210770.67</v>
      </c>
      <c r="AV37" s="163">
        <v>0.3717</v>
      </c>
      <c r="AW37" s="163"/>
      <c r="AX37" s="163"/>
      <c r="AY37" s="164">
        <v>0.39</v>
      </c>
      <c r="AZ37" s="163"/>
      <c r="BA37" s="163"/>
      <c r="BB37" s="162" t="s">
        <v>424</v>
      </c>
      <c r="BC37" s="165">
        <v>89</v>
      </c>
      <c r="BD37" s="80" t="s">
        <v>425</v>
      </c>
      <c r="BE37" s="81">
        <v>4</v>
      </c>
      <c r="BF37" s="75">
        <v>0.51</v>
      </c>
      <c r="BG37" s="82">
        <v>34.1</v>
      </c>
      <c r="BH37" s="82">
        <v>5</v>
      </c>
      <c r="BI37" s="82">
        <v>1</v>
      </c>
      <c r="BJ37" s="82">
        <v>1</v>
      </c>
      <c r="BK37" s="82">
        <v>0</v>
      </c>
      <c r="BL37" s="82">
        <v>0</v>
      </c>
      <c r="BM37" s="82">
        <v>41.1</v>
      </c>
      <c r="BN37" s="80">
        <v>2</v>
      </c>
      <c r="BO37" s="166">
        <v>105866</v>
      </c>
      <c r="BP37" s="85">
        <v>0.49771948820013723</v>
      </c>
      <c r="BQ37" s="27"/>
      <c r="BR37" s="167"/>
      <c r="BS37" s="38" t="e">
        <f>ROUND(SUMIF('Портфель кредитів'!#REF!,D37,'Портфель кредитів'!#REF!),2)</f>
        <v>#REF!</v>
      </c>
      <c r="BT37" s="167" t="e">
        <f t="shared" si="0"/>
        <v>#REF!</v>
      </c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:256" ht="11.25">
      <c r="A38" s="80">
        <v>102</v>
      </c>
      <c r="B38" s="149" t="s">
        <v>426</v>
      </c>
      <c r="C38" s="150" t="s">
        <v>203</v>
      </c>
      <c r="D38" s="199" t="s">
        <v>204</v>
      </c>
      <c r="E38" s="149" t="s">
        <v>171</v>
      </c>
      <c r="F38" s="149" t="s">
        <v>427</v>
      </c>
      <c r="G38" s="150" t="s">
        <v>486</v>
      </c>
      <c r="H38" s="151" t="s">
        <v>417</v>
      </c>
      <c r="I38" s="152">
        <v>32</v>
      </c>
      <c r="J38" s="153">
        <v>42296</v>
      </c>
      <c r="K38" s="153">
        <v>42661</v>
      </c>
      <c r="L38" s="149" t="s">
        <v>418</v>
      </c>
      <c r="M38" s="149" t="s">
        <v>418</v>
      </c>
      <c r="N38" s="154" t="s">
        <v>419</v>
      </c>
      <c r="O38" s="149" t="s">
        <v>418</v>
      </c>
      <c r="P38" s="155" t="s">
        <v>419</v>
      </c>
      <c r="Q38" s="156">
        <v>2267.02</v>
      </c>
      <c r="R38" s="156">
        <v>167.77</v>
      </c>
      <c r="S38" s="156" t="s">
        <v>420</v>
      </c>
      <c r="T38" s="157">
        <v>2434.79</v>
      </c>
      <c r="U38" s="156">
        <v>1126.69</v>
      </c>
      <c r="V38" s="83" t="s">
        <v>435</v>
      </c>
      <c r="W38" s="86">
        <v>4</v>
      </c>
      <c r="X38" s="158">
        <v>42416</v>
      </c>
      <c r="Y38" s="149">
        <v>106</v>
      </c>
      <c r="Z38" s="151">
        <v>0</v>
      </c>
      <c r="AA38" s="159" t="s">
        <v>420</v>
      </c>
      <c r="AB38" s="156" t="s">
        <v>420</v>
      </c>
      <c r="AC38" s="156" t="s">
        <v>420</v>
      </c>
      <c r="AD38" s="156" t="s">
        <v>420</v>
      </c>
      <c r="AE38" s="156" t="s">
        <v>420</v>
      </c>
      <c r="AF38" s="160" t="s">
        <v>420</v>
      </c>
      <c r="AG38" s="151">
        <v>0</v>
      </c>
      <c r="AH38" s="161">
        <v>0</v>
      </c>
      <c r="AI38" s="156" t="s">
        <v>420</v>
      </c>
      <c r="AJ38" s="156" t="s">
        <v>420</v>
      </c>
      <c r="AK38" s="156" t="s">
        <v>420</v>
      </c>
      <c r="AL38" s="156" t="s">
        <v>420</v>
      </c>
      <c r="AM38" s="156" t="s">
        <v>420</v>
      </c>
      <c r="AN38" s="156" t="s">
        <v>420</v>
      </c>
      <c r="AO38" s="156" t="s">
        <v>430</v>
      </c>
      <c r="AP38" s="154">
        <v>2434.79</v>
      </c>
      <c r="AQ38" s="156"/>
      <c r="AR38" s="157"/>
      <c r="AS38" s="157"/>
      <c r="AT38" s="157"/>
      <c r="AU38" s="162">
        <v>2434.79</v>
      </c>
      <c r="AV38" s="163">
        <v>0.2669</v>
      </c>
      <c r="AW38" s="163"/>
      <c r="AX38" s="163"/>
      <c r="AY38" s="164">
        <v>0.32</v>
      </c>
      <c r="AZ38" s="163"/>
      <c r="BA38" s="163"/>
      <c r="BB38" s="162" t="s">
        <v>435</v>
      </c>
      <c r="BC38" s="165">
        <v>106</v>
      </c>
      <c r="BD38" s="149" t="s">
        <v>431</v>
      </c>
      <c r="BE38" s="81">
        <v>4</v>
      </c>
      <c r="BF38" s="75">
        <v>0.51</v>
      </c>
      <c r="BG38" s="82">
        <v>34.1</v>
      </c>
      <c r="BH38" s="82">
        <v>5</v>
      </c>
      <c r="BI38" s="82">
        <v>1</v>
      </c>
      <c r="BJ38" s="82">
        <v>1</v>
      </c>
      <c r="BK38" s="82">
        <v>0</v>
      </c>
      <c r="BL38" s="82">
        <v>0</v>
      </c>
      <c r="BM38" s="82">
        <v>41.1</v>
      </c>
      <c r="BN38" s="80">
        <v>2.5</v>
      </c>
      <c r="BO38" s="166">
        <v>1030</v>
      </c>
      <c r="BP38" s="85">
        <v>0.5769655699259484</v>
      </c>
      <c r="BQ38" s="27"/>
      <c r="BR38" s="167"/>
      <c r="BS38" s="38" t="e">
        <f>ROUND(SUMIF('Портфель кредитів'!#REF!,D38,'Портфель кредитів'!#REF!),2)</f>
        <v>#REF!</v>
      </c>
      <c r="BT38" s="167" t="e">
        <f t="shared" si="0"/>
        <v>#REF!</v>
      </c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spans="1:256" ht="11.25">
      <c r="A39" s="80">
        <v>107</v>
      </c>
      <c r="B39" s="149" t="s">
        <v>426</v>
      </c>
      <c r="C39" s="150" t="s">
        <v>232</v>
      </c>
      <c r="D39" s="199" t="s">
        <v>233</v>
      </c>
      <c r="E39" s="149" t="s">
        <v>171</v>
      </c>
      <c r="F39" s="149" t="s">
        <v>427</v>
      </c>
      <c r="G39" s="150" t="s">
        <v>487</v>
      </c>
      <c r="H39" s="151" t="s">
        <v>417</v>
      </c>
      <c r="I39" s="152">
        <v>39</v>
      </c>
      <c r="J39" s="153">
        <v>42374</v>
      </c>
      <c r="K39" s="153">
        <v>42739</v>
      </c>
      <c r="L39" s="149" t="s">
        <v>418</v>
      </c>
      <c r="M39" s="149" t="s">
        <v>418</v>
      </c>
      <c r="N39" s="154" t="s">
        <v>419</v>
      </c>
      <c r="O39" s="149" t="s">
        <v>418</v>
      </c>
      <c r="P39" s="155" t="s">
        <v>419</v>
      </c>
      <c r="Q39" s="156">
        <v>95220.69</v>
      </c>
      <c r="R39" s="156">
        <v>10066.75</v>
      </c>
      <c r="S39" s="156">
        <v>1729.19</v>
      </c>
      <c r="T39" s="157">
        <v>107016.63</v>
      </c>
      <c r="U39" s="156">
        <v>25990.9</v>
      </c>
      <c r="V39" s="83" t="s">
        <v>429</v>
      </c>
      <c r="W39" s="86">
        <v>3</v>
      </c>
      <c r="X39" s="168">
        <v>42405</v>
      </c>
      <c r="Y39" s="149">
        <v>118</v>
      </c>
      <c r="Z39" s="169">
        <v>0</v>
      </c>
      <c r="AA39" s="159">
        <v>42478</v>
      </c>
      <c r="AB39" s="156" t="s">
        <v>420</v>
      </c>
      <c r="AC39" s="156" t="s">
        <v>420</v>
      </c>
      <c r="AD39" s="156" t="s">
        <v>420</v>
      </c>
      <c r="AE39" s="156" t="s">
        <v>420</v>
      </c>
      <c r="AF39" s="160" t="s">
        <v>420</v>
      </c>
      <c r="AG39" s="169">
        <v>0</v>
      </c>
      <c r="AH39" s="157">
        <v>0</v>
      </c>
      <c r="AI39" s="156" t="s">
        <v>420</v>
      </c>
      <c r="AJ39" s="156" t="s">
        <v>420</v>
      </c>
      <c r="AK39" s="156" t="s">
        <v>420</v>
      </c>
      <c r="AL39" s="156" t="s">
        <v>420</v>
      </c>
      <c r="AM39" s="156" t="s">
        <v>420</v>
      </c>
      <c r="AN39" s="156" t="s">
        <v>420</v>
      </c>
      <c r="AO39" s="156" t="s">
        <v>430</v>
      </c>
      <c r="AP39" s="154">
        <v>107016.63</v>
      </c>
      <c r="AQ39" s="156"/>
      <c r="AR39" s="157"/>
      <c r="AS39" s="157"/>
      <c r="AT39" s="157"/>
      <c r="AU39" s="162">
        <v>107016.63</v>
      </c>
      <c r="AV39" s="162"/>
      <c r="AW39" s="84">
        <v>7</v>
      </c>
      <c r="AX39" s="162"/>
      <c r="AY39" s="164">
        <v>0.39</v>
      </c>
      <c r="AZ39" s="162"/>
      <c r="BA39" s="162"/>
      <c r="BB39" s="162" t="s">
        <v>429</v>
      </c>
      <c r="BC39" s="165">
        <v>118</v>
      </c>
      <c r="BD39" s="149" t="s">
        <v>431</v>
      </c>
      <c r="BE39" s="81">
        <v>3</v>
      </c>
      <c r="BF39" s="75">
        <v>0.21</v>
      </c>
      <c r="BG39" s="82">
        <v>34.1</v>
      </c>
      <c r="BH39" s="82">
        <v>3</v>
      </c>
      <c r="BI39" s="82">
        <v>1</v>
      </c>
      <c r="BJ39" s="82">
        <v>1</v>
      </c>
      <c r="BK39" s="82">
        <v>0</v>
      </c>
      <c r="BL39" s="82">
        <v>0</v>
      </c>
      <c r="BM39" s="82">
        <v>39.1</v>
      </c>
      <c r="BN39" s="80">
        <v>2.5</v>
      </c>
      <c r="BO39" s="166">
        <v>46896</v>
      </c>
      <c r="BP39" s="85">
        <v>0.5617877333644313</v>
      </c>
      <c r="BQ39" s="167"/>
      <c r="BR39" s="167"/>
      <c r="BS39" s="38" t="e">
        <f>ROUND(SUMIF('Портфель кредитів'!#REF!,D39,'Портфель кредитів'!#REF!),2)</f>
        <v>#REF!</v>
      </c>
      <c r="BT39" s="167" t="e">
        <f t="shared" si="0"/>
        <v>#REF!</v>
      </c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:256" ht="11.25">
      <c r="A40" s="80">
        <v>110</v>
      </c>
      <c r="B40" s="149" t="s">
        <v>426</v>
      </c>
      <c r="C40" s="150" t="s">
        <v>206</v>
      </c>
      <c r="D40" s="199" t="s">
        <v>207</v>
      </c>
      <c r="E40" s="149" t="s">
        <v>171</v>
      </c>
      <c r="F40" s="149" t="s">
        <v>427</v>
      </c>
      <c r="G40" s="150" t="s">
        <v>488</v>
      </c>
      <c r="H40" s="151" t="s">
        <v>417</v>
      </c>
      <c r="I40" s="152">
        <v>32</v>
      </c>
      <c r="J40" s="153">
        <v>42313</v>
      </c>
      <c r="K40" s="153">
        <v>42678</v>
      </c>
      <c r="L40" s="149" t="s">
        <v>418</v>
      </c>
      <c r="M40" s="149" t="s">
        <v>418</v>
      </c>
      <c r="N40" s="154" t="s">
        <v>419</v>
      </c>
      <c r="O40" s="149" t="s">
        <v>418</v>
      </c>
      <c r="P40" s="155" t="s">
        <v>419</v>
      </c>
      <c r="Q40" s="156">
        <v>16630.64</v>
      </c>
      <c r="R40" s="156">
        <v>1047.88</v>
      </c>
      <c r="S40" s="156" t="s">
        <v>420</v>
      </c>
      <c r="T40" s="157">
        <v>17678.52</v>
      </c>
      <c r="U40" s="156">
        <v>6962.88</v>
      </c>
      <c r="V40" s="83" t="s">
        <v>424</v>
      </c>
      <c r="W40" s="86">
        <v>5</v>
      </c>
      <c r="X40" s="158">
        <v>42416</v>
      </c>
      <c r="Y40" s="149">
        <v>106</v>
      </c>
      <c r="Z40" s="171">
        <v>42446</v>
      </c>
      <c r="AA40" s="159" t="s">
        <v>420</v>
      </c>
      <c r="AB40" s="156" t="s">
        <v>420</v>
      </c>
      <c r="AC40" s="156" t="s">
        <v>420</v>
      </c>
      <c r="AD40" s="156" t="s">
        <v>420</v>
      </c>
      <c r="AE40" s="156" t="s">
        <v>420</v>
      </c>
      <c r="AF40" s="160" t="s">
        <v>420</v>
      </c>
      <c r="AG40" s="171">
        <v>42446</v>
      </c>
      <c r="AH40" s="161">
        <v>600</v>
      </c>
      <c r="AI40" s="156" t="s">
        <v>420</v>
      </c>
      <c r="AJ40" s="156" t="s">
        <v>420</v>
      </c>
      <c r="AK40" s="156" t="s">
        <v>420</v>
      </c>
      <c r="AL40" s="156" t="s">
        <v>420</v>
      </c>
      <c r="AM40" s="156" t="s">
        <v>420</v>
      </c>
      <c r="AN40" s="156" t="s">
        <v>420</v>
      </c>
      <c r="AO40" s="156" t="s">
        <v>430</v>
      </c>
      <c r="AP40" s="154">
        <v>17678.52</v>
      </c>
      <c r="AQ40" s="156"/>
      <c r="AR40" s="157"/>
      <c r="AS40" s="157"/>
      <c r="AT40" s="157"/>
      <c r="AU40" s="162">
        <v>17678.52</v>
      </c>
      <c r="AV40" s="163">
        <v>0.2669</v>
      </c>
      <c r="AW40" s="163"/>
      <c r="AX40" s="163"/>
      <c r="AY40" s="164">
        <v>0.32</v>
      </c>
      <c r="AZ40" s="163"/>
      <c r="BA40" s="163"/>
      <c r="BB40" s="162" t="s">
        <v>424</v>
      </c>
      <c r="BC40" s="165">
        <v>106</v>
      </c>
      <c r="BD40" s="149" t="s">
        <v>431</v>
      </c>
      <c r="BE40" s="81">
        <v>5</v>
      </c>
      <c r="BF40" s="75">
        <v>1</v>
      </c>
      <c r="BG40" s="82">
        <v>34.1</v>
      </c>
      <c r="BH40" s="82">
        <v>10</v>
      </c>
      <c r="BI40" s="82">
        <v>1</v>
      </c>
      <c r="BJ40" s="82">
        <v>1</v>
      </c>
      <c r="BK40" s="82">
        <v>0</v>
      </c>
      <c r="BL40" s="82">
        <v>0</v>
      </c>
      <c r="BM40" s="82">
        <v>46.1</v>
      </c>
      <c r="BN40" s="80">
        <v>2.5</v>
      </c>
      <c r="BO40" s="166">
        <v>6852</v>
      </c>
      <c r="BP40" s="85">
        <v>0.6124109936804665</v>
      </c>
      <c r="BQ40" s="167"/>
      <c r="BR40" s="167"/>
      <c r="BS40" s="38" t="e">
        <f>ROUND(SUMIF('Портфель кредитів'!#REF!,D40,'Портфель кредитів'!#REF!),2)</f>
        <v>#REF!</v>
      </c>
      <c r="BT40" s="167" t="e">
        <f t="shared" si="0"/>
        <v>#REF!</v>
      </c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spans="1:256" s="237" customFormat="1" ht="11.25">
      <c r="A41" s="210">
        <v>113</v>
      </c>
      <c r="B41" s="211" t="s">
        <v>426</v>
      </c>
      <c r="C41" s="212" t="s">
        <v>178</v>
      </c>
      <c r="D41" s="213" t="s">
        <v>179</v>
      </c>
      <c r="E41" s="211" t="s">
        <v>171</v>
      </c>
      <c r="F41" s="211" t="s">
        <v>427</v>
      </c>
      <c r="G41" s="212" t="s">
        <v>489</v>
      </c>
      <c r="H41" s="214" t="s">
        <v>417</v>
      </c>
      <c r="I41" s="215">
        <v>36</v>
      </c>
      <c r="J41" s="216">
        <v>41998</v>
      </c>
      <c r="K41" s="216">
        <v>42362</v>
      </c>
      <c r="L41" s="211" t="s">
        <v>418</v>
      </c>
      <c r="M41" s="211" t="s">
        <v>418</v>
      </c>
      <c r="N41" s="217" t="s">
        <v>419</v>
      </c>
      <c r="O41" s="211" t="s">
        <v>418</v>
      </c>
      <c r="P41" s="218" t="s">
        <v>419</v>
      </c>
      <c r="Q41" s="219">
        <v>865.21</v>
      </c>
      <c r="R41" s="219">
        <v>112.61</v>
      </c>
      <c r="S41" s="219" t="s">
        <v>420</v>
      </c>
      <c r="T41" s="220">
        <v>977.82</v>
      </c>
      <c r="U41" s="219">
        <v>942.91</v>
      </c>
      <c r="V41" s="221" t="s">
        <v>429</v>
      </c>
      <c r="W41" s="222">
        <v>5</v>
      </c>
      <c r="X41" s="223">
        <v>42354</v>
      </c>
      <c r="Y41" s="211">
        <v>169</v>
      </c>
      <c r="Z41" s="214">
        <v>0</v>
      </c>
      <c r="AA41" s="224" t="s">
        <v>420</v>
      </c>
      <c r="AB41" s="219" t="s">
        <v>420</v>
      </c>
      <c r="AC41" s="219" t="s">
        <v>420</v>
      </c>
      <c r="AD41" s="219" t="s">
        <v>420</v>
      </c>
      <c r="AE41" s="219" t="s">
        <v>420</v>
      </c>
      <c r="AF41" s="225" t="s">
        <v>420</v>
      </c>
      <c r="AG41" s="214">
        <v>0</v>
      </c>
      <c r="AH41" s="226">
        <v>0</v>
      </c>
      <c r="AI41" s="219" t="s">
        <v>420</v>
      </c>
      <c r="AJ41" s="219" t="s">
        <v>420</v>
      </c>
      <c r="AK41" s="219" t="s">
        <v>420</v>
      </c>
      <c r="AL41" s="219" t="s">
        <v>420</v>
      </c>
      <c r="AM41" s="219" t="s">
        <v>420</v>
      </c>
      <c r="AN41" s="219" t="s">
        <v>420</v>
      </c>
      <c r="AO41" s="219" t="s">
        <v>430</v>
      </c>
      <c r="AP41" s="217">
        <v>977.82</v>
      </c>
      <c r="AQ41" s="219"/>
      <c r="AR41" s="220"/>
      <c r="AS41" s="220"/>
      <c r="AT41" s="220"/>
      <c r="AU41" s="227">
        <v>977.82</v>
      </c>
      <c r="AV41" s="228">
        <v>0.2669</v>
      </c>
      <c r="AW41" s="228"/>
      <c r="AX41" s="228"/>
      <c r="AY41" s="229">
        <v>0.36</v>
      </c>
      <c r="AZ41" s="228"/>
      <c r="BA41" s="228"/>
      <c r="BB41" s="227" t="s">
        <v>429</v>
      </c>
      <c r="BC41" s="230">
        <v>169</v>
      </c>
      <c r="BD41" s="211" t="s">
        <v>431</v>
      </c>
      <c r="BE41" s="231">
        <v>5</v>
      </c>
      <c r="BF41" s="232">
        <v>1</v>
      </c>
      <c r="BG41" s="233">
        <v>34.1</v>
      </c>
      <c r="BH41" s="233">
        <v>10</v>
      </c>
      <c r="BI41" s="233">
        <v>1</v>
      </c>
      <c r="BJ41" s="233">
        <v>1</v>
      </c>
      <c r="BK41" s="233">
        <v>0</v>
      </c>
      <c r="BL41" s="233">
        <v>0</v>
      </c>
      <c r="BM41" s="233">
        <v>46.1</v>
      </c>
      <c r="BN41" s="210">
        <v>2.5</v>
      </c>
      <c r="BO41" s="227">
        <v>379</v>
      </c>
      <c r="BP41" s="234">
        <v>0.6124031007751938</v>
      </c>
      <c r="BQ41" s="235"/>
      <c r="BR41" s="236"/>
      <c r="BS41" s="38" t="e">
        <f>ROUND(SUMIF('Портфель кредитів'!#REF!,D41,'Портфель кредитів'!#REF!),2)</f>
        <v>#REF!</v>
      </c>
      <c r="BT41" s="167" t="e">
        <f t="shared" si="0"/>
        <v>#REF!</v>
      </c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236"/>
      <c r="DK41" s="236"/>
      <c r="DL41" s="236"/>
      <c r="DM41" s="236"/>
      <c r="DN41" s="236"/>
      <c r="DO41" s="236"/>
      <c r="DP41" s="236"/>
      <c r="DQ41" s="236"/>
      <c r="DR41" s="236"/>
      <c r="DS41" s="236"/>
      <c r="DT41" s="236"/>
      <c r="DU41" s="236"/>
      <c r="DV41" s="236"/>
      <c r="DW41" s="236"/>
      <c r="DX41" s="236"/>
      <c r="DY41" s="236"/>
      <c r="DZ41" s="236"/>
      <c r="EA41" s="236"/>
      <c r="EB41" s="236"/>
      <c r="EC41" s="236"/>
      <c r="ED41" s="236"/>
      <c r="EE41" s="236"/>
      <c r="EF41" s="236"/>
      <c r="EG41" s="236"/>
      <c r="EH41" s="236"/>
      <c r="EI41" s="236"/>
      <c r="EJ41" s="236"/>
      <c r="EK41" s="236"/>
      <c r="EL41" s="236"/>
      <c r="EM41" s="236"/>
      <c r="EN41" s="236"/>
      <c r="EO41" s="236"/>
      <c r="EP41" s="236"/>
      <c r="EQ41" s="236"/>
      <c r="ER41" s="236"/>
      <c r="ES41" s="236"/>
      <c r="ET41" s="236"/>
      <c r="EU41" s="236"/>
      <c r="EV41" s="236"/>
      <c r="EW41" s="236"/>
      <c r="EX41" s="236"/>
      <c r="EY41" s="236"/>
      <c r="EZ41" s="236"/>
      <c r="FA41" s="236"/>
      <c r="FB41" s="236"/>
      <c r="FC41" s="236"/>
      <c r="FD41" s="236"/>
      <c r="FE41" s="236"/>
      <c r="FF41" s="236"/>
      <c r="FG41" s="236"/>
      <c r="FH41" s="236"/>
      <c r="FI41" s="236"/>
      <c r="FJ41" s="236"/>
      <c r="FK41" s="236"/>
      <c r="FL41" s="236"/>
      <c r="FM41" s="236"/>
      <c r="FN41" s="236"/>
      <c r="FO41" s="236"/>
      <c r="FP41" s="236"/>
      <c r="FQ41" s="236"/>
      <c r="FR41" s="236"/>
      <c r="FS41" s="236"/>
      <c r="FT41" s="236"/>
      <c r="FU41" s="236"/>
      <c r="FV41" s="236"/>
      <c r="FW41" s="236"/>
      <c r="FX41" s="236"/>
      <c r="FY41" s="236"/>
      <c r="FZ41" s="236"/>
      <c r="GA41" s="236"/>
      <c r="GB41" s="236"/>
      <c r="GC41" s="236"/>
      <c r="GD41" s="236"/>
      <c r="GE41" s="236"/>
      <c r="GF41" s="236"/>
      <c r="GG41" s="236"/>
      <c r="GH41" s="236"/>
      <c r="GI41" s="236"/>
      <c r="GJ41" s="236"/>
      <c r="GK41" s="236"/>
      <c r="GL41" s="236"/>
      <c r="GM41" s="236"/>
      <c r="GN41" s="236"/>
      <c r="GO41" s="236"/>
      <c r="GP41" s="236"/>
      <c r="GQ41" s="236"/>
      <c r="GR41" s="236"/>
      <c r="GS41" s="236"/>
      <c r="GT41" s="236"/>
      <c r="GU41" s="236"/>
      <c r="GV41" s="236"/>
      <c r="GW41" s="236"/>
      <c r="GX41" s="236"/>
      <c r="GY41" s="236"/>
      <c r="GZ41" s="236"/>
      <c r="HA41" s="236"/>
      <c r="HB41" s="236"/>
      <c r="HC41" s="236"/>
      <c r="HD41" s="236"/>
      <c r="HE41" s="236"/>
      <c r="HF41" s="236"/>
      <c r="HG41" s="236"/>
      <c r="HH41" s="236"/>
      <c r="HI41" s="236"/>
      <c r="HJ41" s="236"/>
      <c r="HK41" s="236"/>
      <c r="HL41" s="236"/>
      <c r="HM41" s="236"/>
      <c r="HN41" s="236"/>
      <c r="HO41" s="236"/>
      <c r="HP41" s="236"/>
      <c r="HQ41" s="236"/>
      <c r="HR41" s="236"/>
      <c r="HS41" s="236"/>
      <c r="HT41" s="236"/>
      <c r="HU41" s="236"/>
      <c r="HV41" s="236"/>
      <c r="HW41" s="236"/>
      <c r="HX41" s="236"/>
      <c r="HY41" s="236"/>
      <c r="HZ41" s="236"/>
      <c r="IA41" s="236"/>
      <c r="IB41" s="236"/>
      <c r="IC41" s="236"/>
      <c r="ID41" s="236"/>
      <c r="IE41" s="236"/>
      <c r="IF41" s="236"/>
      <c r="IG41" s="236"/>
      <c r="IH41" s="236"/>
      <c r="II41" s="236"/>
      <c r="IJ41" s="236"/>
      <c r="IK41" s="236"/>
      <c r="IL41" s="236"/>
      <c r="IM41" s="236"/>
      <c r="IN41" s="236"/>
      <c r="IO41" s="236"/>
      <c r="IP41" s="236"/>
      <c r="IQ41" s="236"/>
      <c r="IR41" s="236"/>
      <c r="IS41" s="236"/>
      <c r="IT41" s="236"/>
      <c r="IU41" s="236"/>
      <c r="IV41" s="236"/>
    </row>
    <row r="42" spans="1:256" ht="11.25">
      <c r="A42" s="80">
        <v>117</v>
      </c>
      <c r="B42" s="149" t="s">
        <v>426</v>
      </c>
      <c r="C42" s="150" t="s">
        <v>249</v>
      </c>
      <c r="D42" s="199" t="s">
        <v>250</v>
      </c>
      <c r="E42" s="149" t="s">
        <v>171</v>
      </c>
      <c r="F42" s="149" t="s">
        <v>427</v>
      </c>
      <c r="G42" s="150" t="s">
        <v>490</v>
      </c>
      <c r="H42" s="151" t="s">
        <v>417</v>
      </c>
      <c r="I42" s="152">
        <v>39</v>
      </c>
      <c r="J42" s="153">
        <v>42408</v>
      </c>
      <c r="K42" s="153">
        <v>42773</v>
      </c>
      <c r="L42" s="149" t="s">
        <v>418</v>
      </c>
      <c r="M42" s="149" t="s">
        <v>418</v>
      </c>
      <c r="N42" s="154" t="s">
        <v>419</v>
      </c>
      <c r="O42" s="149" t="s">
        <v>418</v>
      </c>
      <c r="P42" s="155" t="s">
        <v>419</v>
      </c>
      <c r="Q42" s="156">
        <v>16180.85</v>
      </c>
      <c r="R42" s="156">
        <v>1006.57</v>
      </c>
      <c r="S42" s="156">
        <v>154.25</v>
      </c>
      <c r="T42" s="157">
        <v>17341.670000000002</v>
      </c>
      <c r="U42" s="156">
        <v>2078.97</v>
      </c>
      <c r="V42" s="83" t="s">
        <v>424</v>
      </c>
      <c r="W42" s="86">
        <v>4</v>
      </c>
      <c r="X42" s="158">
        <v>42465</v>
      </c>
      <c r="Y42" s="149">
        <v>57</v>
      </c>
      <c r="Z42" s="171">
        <v>42479</v>
      </c>
      <c r="AA42" s="159" t="s">
        <v>420</v>
      </c>
      <c r="AB42" s="156" t="s">
        <v>420</v>
      </c>
      <c r="AC42" s="156" t="s">
        <v>420</v>
      </c>
      <c r="AD42" s="156" t="s">
        <v>420</v>
      </c>
      <c r="AE42" s="156" t="s">
        <v>420</v>
      </c>
      <c r="AF42" s="160" t="s">
        <v>420</v>
      </c>
      <c r="AG42" s="151" t="s">
        <v>491</v>
      </c>
      <c r="AH42" s="161">
        <v>3014</v>
      </c>
      <c r="AI42" s="156" t="s">
        <v>420</v>
      </c>
      <c r="AJ42" s="156" t="s">
        <v>420</v>
      </c>
      <c r="AK42" s="156" t="s">
        <v>420</v>
      </c>
      <c r="AL42" s="156" t="s">
        <v>420</v>
      </c>
      <c r="AM42" s="156" t="s">
        <v>420</v>
      </c>
      <c r="AN42" s="156" t="s">
        <v>420</v>
      </c>
      <c r="AO42" s="156" t="s">
        <v>430</v>
      </c>
      <c r="AP42" s="154">
        <v>17341.670000000002</v>
      </c>
      <c r="AQ42" s="156"/>
      <c r="AR42" s="157"/>
      <c r="AS42" s="157"/>
      <c r="AT42" s="157"/>
      <c r="AU42" s="162">
        <v>17341.670000000002</v>
      </c>
      <c r="AV42" s="162"/>
      <c r="AW42" s="162"/>
      <c r="AX42" s="162"/>
      <c r="AY42" s="164">
        <v>0.39</v>
      </c>
      <c r="AZ42" s="162"/>
      <c r="BA42" s="162"/>
      <c r="BB42" s="162" t="s">
        <v>424</v>
      </c>
      <c r="BC42" s="165">
        <v>57</v>
      </c>
      <c r="BD42" s="80" t="s">
        <v>425</v>
      </c>
      <c r="BE42" s="81">
        <v>4</v>
      </c>
      <c r="BF42" s="75">
        <v>0.51</v>
      </c>
      <c r="BG42" s="82">
        <v>34.1</v>
      </c>
      <c r="BH42" s="82">
        <v>5</v>
      </c>
      <c r="BI42" s="82">
        <v>1</v>
      </c>
      <c r="BJ42" s="82">
        <v>1</v>
      </c>
      <c r="BK42" s="82">
        <v>0</v>
      </c>
      <c r="BL42" s="82">
        <v>0</v>
      </c>
      <c r="BM42" s="82">
        <v>41.1</v>
      </c>
      <c r="BN42" s="80">
        <v>1</v>
      </c>
      <c r="BO42" s="166">
        <v>12290</v>
      </c>
      <c r="BP42" s="85">
        <v>0.29130239475206254</v>
      </c>
      <c r="BQ42" s="167"/>
      <c r="BR42" s="167"/>
      <c r="BS42" s="38" t="e">
        <f>ROUND(SUMIF('Портфель кредитів'!#REF!,D42,'Портфель кредитів'!#REF!),2)</f>
        <v>#REF!</v>
      </c>
      <c r="BT42" s="167" t="e">
        <f t="shared" si="0"/>
        <v>#REF!</v>
      </c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  <row r="43" spans="1:256" ht="11.25">
      <c r="A43" s="80">
        <v>118</v>
      </c>
      <c r="B43" s="149" t="s">
        <v>426</v>
      </c>
      <c r="C43" s="150" t="s">
        <v>492</v>
      </c>
      <c r="D43" s="199" t="s">
        <v>261</v>
      </c>
      <c r="E43" s="149" t="s">
        <v>171</v>
      </c>
      <c r="F43" s="149" t="s">
        <v>427</v>
      </c>
      <c r="G43" s="150" t="s">
        <v>493</v>
      </c>
      <c r="H43" s="151" t="s">
        <v>417</v>
      </c>
      <c r="I43" s="152">
        <v>41</v>
      </c>
      <c r="J43" s="153">
        <v>42082</v>
      </c>
      <c r="K43" s="153">
        <v>42447</v>
      </c>
      <c r="L43" s="149" t="s">
        <v>418</v>
      </c>
      <c r="M43" s="149" t="s">
        <v>418</v>
      </c>
      <c r="N43" s="154" t="s">
        <v>419</v>
      </c>
      <c r="O43" s="149" t="s">
        <v>418</v>
      </c>
      <c r="P43" s="155" t="s">
        <v>419</v>
      </c>
      <c r="Q43" s="156">
        <v>41178.95</v>
      </c>
      <c r="R43" s="156">
        <v>3650.64</v>
      </c>
      <c r="S43" s="156">
        <v>1595.62</v>
      </c>
      <c r="T43" s="157">
        <v>46425.21</v>
      </c>
      <c r="U43" s="156">
        <v>44829.59</v>
      </c>
      <c r="V43" s="83" t="s">
        <v>429</v>
      </c>
      <c r="W43" s="86">
        <v>3</v>
      </c>
      <c r="X43" s="168">
        <v>42433</v>
      </c>
      <c r="Y43" s="149">
        <v>89</v>
      </c>
      <c r="Z43" s="169">
        <v>0</v>
      </c>
      <c r="AA43" s="159" t="s">
        <v>420</v>
      </c>
      <c r="AB43" s="156" t="s">
        <v>420</v>
      </c>
      <c r="AC43" s="156" t="s">
        <v>420</v>
      </c>
      <c r="AD43" s="156" t="s">
        <v>420</v>
      </c>
      <c r="AE43" s="156" t="s">
        <v>420</v>
      </c>
      <c r="AF43" s="160" t="s">
        <v>420</v>
      </c>
      <c r="AG43" s="169">
        <v>0</v>
      </c>
      <c r="AH43" s="157">
        <v>0</v>
      </c>
      <c r="AI43" s="156" t="s">
        <v>420</v>
      </c>
      <c r="AJ43" s="156" t="s">
        <v>420</v>
      </c>
      <c r="AK43" s="156" t="s">
        <v>420</v>
      </c>
      <c r="AL43" s="156" t="s">
        <v>420</v>
      </c>
      <c r="AM43" s="156" t="s">
        <v>420</v>
      </c>
      <c r="AN43" s="156" t="s">
        <v>420</v>
      </c>
      <c r="AO43" s="156" t="s">
        <v>430</v>
      </c>
      <c r="AP43" s="154">
        <v>46425.21</v>
      </c>
      <c r="AQ43" s="156"/>
      <c r="AR43" s="157"/>
      <c r="AS43" s="157"/>
      <c r="AT43" s="157"/>
      <c r="AU43" s="162">
        <v>46425.21</v>
      </c>
      <c r="AV43" s="162"/>
      <c r="AW43" s="84"/>
      <c r="AX43" s="162"/>
      <c r="AY43" s="164"/>
      <c r="AZ43" s="162"/>
      <c r="BA43" s="162"/>
      <c r="BB43" s="162" t="s">
        <v>429</v>
      </c>
      <c r="BC43" s="165">
        <v>89</v>
      </c>
      <c r="BD43" s="80" t="s">
        <v>425</v>
      </c>
      <c r="BE43" s="81">
        <v>3</v>
      </c>
      <c r="BF43" s="75">
        <v>0.21</v>
      </c>
      <c r="BG43" s="82">
        <v>34.1</v>
      </c>
      <c r="BH43" s="82">
        <v>3</v>
      </c>
      <c r="BI43" s="82">
        <v>1</v>
      </c>
      <c r="BJ43" s="82">
        <v>1</v>
      </c>
      <c r="BK43" s="82">
        <v>0</v>
      </c>
      <c r="BL43" s="82">
        <v>0</v>
      </c>
      <c r="BM43" s="82">
        <v>39.1</v>
      </c>
      <c r="BN43" s="80">
        <v>2</v>
      </c>
      <c r="BO43" s="166">
        <v>23994</v>
      </c>
      <c r="BP43" s="85">
        <v>0.48316873526258686</v>
      </c>
      <c r="BQ43" s="167"/>
      <c r="BR43" s="167"/>
      <c r="BS43" s="38" t="e">
        <f>ROUND(SUMIF('Портфель кредитів'!#REF!,D43,'Портфель кредитів'!#REF!),2)</f>
        <v>#REF!</v>
      </c>
      <c r="BT43" s="167" t="e">
        <f t="shared" si="0"/>
        <v>#REF!</v>
      </c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1:256" ht="11.25">
      <c r="A44" s="80">
        <v>121</v>
      </c>
      <c r="B44" s="149" t="s">
        <v>426</v>
      </c>
      <c r="C44" s="150" t="s">
        <v>192</v>
      </c>
      <c r="D44" s="199" t="s">
        <v>193</v>
      </c>
      <c r="E44" s="149" t="s">
        <v>171</v>
      </c>
      <c r="F44" s="149" t="s">
        <v>427</v>
      </c>
      <c r="G44" s="150" t="s">
        <v>494</v>
      </c>
      <c r="H44" s="151" t="s">
        <v>417</v>
      </c>
      <c r="I44" s="152">
        <v>39</v>
      </c>
      <c r="J44" s="153">
        <v>42242</v>
      </c>
      <c r="K44" s="153">
        <v>42607</v>
      </c>
      <c r="L44" s="149" t="s">
        <v>418</v>
      </c>
      <c r="M44" s="149" t="s">
        <v>418</v>
      </c>
      <c r="N44" s="154" t="s">
        <v>419</v>
      </c>
      <c r="O44" s="149" t="s">
        <v>418</v>
      </c>
      <c r="P44" s="155" t="s">
        <v>419</v>
      </c>
      <c r="Q44" s="156">
        <v>60000</v>
      </c>
      <c r="R44" s="156">
        <v>6457.32</v>
      </c>
      <c r="S44" s="156">
        <v>1091.21</v>
      </c>
      <c r="T44" s="157">
        <v>67548.53000000001</v>
      </c>
      <c r="U44" s="156">
        <v>16491.34</v>
      </c>
      <c r="V44" s="83" t="s">
        <v>429</v>
      </c>
      <c r="W44" s="86">
        <v>3</v>
      </c>
      <c r="X44" s="158">
        <v>42433</v>
      </c>
      <c r="Y44" s="149">
        <v>89</v>
      </c>
      <c r="Z44" s="151">
        <v>0</v>
      </c>
      <c r="AA44" s="159">
        <v>42468</v>
      </c>
      <c r="AB44" s="156" t="s">
        <v>420</v>
      </c>
      <c r="AC44" s="156" t="s">
        <v>420</v>
      </c>
      <c r="AD44" s="156" t="s">
        <v>420</v>
      </c>
      <c r="AE44" s="156" t="s">
        <v>420</v>
      </c>
      <c r="AF44" s="160" t="s">
        <v>420</v>
      </c>
      <c r="AG44" s="151">
        <v>0</v>
      </c>
      <c r="AH44" s="161">
        <v>0</v>
      </c>
      <c r="AI44" s="156" t="s">
        <v>420</v>
      </c>
      <c r="AJ44" s="156" t="s">
        <v>420</v>
      </c>
      <c r="AK44" s="156" t="s">
        <v>420</v>
      </c>
      <c r="AL44" s="156" t="s">
        <v>420</v>
      </c>
      <c r="AM44" s="156" t="s">
        <v>420</v>
      </c>
      <c r="AN44" s="156" t="s">
        <v>420</v>
      </c>
      <c r="AO44" s="156" t="s">
        <v>430</v>
      </c>
      <c r="AP44" s="154">
        <v>67548.53000000001</v>
      </c>
      <c r="AQ44" s="156"/>
      <c r="AR44" s="157"/>
      <c r="AS44" s="157"/>
      <c r="AT44" s="157"/>
      <c r="AU44" s="162">
        <v>67548.53000000001</v>
      </c>
      <c r="AV44" s="163">
        <v>0.3717</v>
      </c>
      <c r="AW44" s="84">
        <v>2</v>
      </c>
      <c r="AX44" s="163"/>
      <c r="AY44" s="164">
        <v>0.39</v>
      </c>
      <c r="AZ44" s="163"/>
      <c r="BA44" s="163"/>
      <c r="BB44" s="162" t="s">
        <v>429</v>
      </c>
      <c r="BC44" s="165">
        <v>89</v>
      </c>
      <c r="BD44" s="80" t="s">
        <v>425</v>
      </c>
      <c r="BE44" s="81">
        <v>3</v>
      </c>
      <c r="BF44" s="75">
        <v>0.21</v>
      </c>
      <c r="BG44" s="82">
        <v>34.1</v>
      </c>
      <c r="BH44" s="82">
        <v>3</v>
      </c>
      <c r="BI44" s="82">
        <v>1</v>
      </c>
      <c r="BJ44" s="82">
        <v>1</v>
      </c>
      <c r="BK44" s="82">
        <v>0</v>
      </c>
      <c r="BL44" s="82">
        <v>0</v>
      </c>
      <c r="BM44" s="82">
        <v>39.1</v>
      </c>
      <c r="BN44" s="80">
        <v>2</v>
      </c>
      <c r="BO44" s="166">
        <v>34911</v>
      </c>
      <c r="BP44" s="85">
        <v>0.4831715804918332</v>
      </c>
      <c r="BQ44" s="27"/>
      <c r="BR44" s="167"/>
      <c r="BS44" s="38" t="e">
        <f>ROUND(SUMIF('Портфель кредитів'!#REF!,D44,'Портфель кредитів'!#REF!),2)</f>
        <v>#REF!</v>
      </c>
      <c r="BT44" s="167" t="e">
        <f t="shared" si="0"/>
        <v>#REF!</v>
      </c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1:256" ht="11.25">
      <c r="A45" s="80">
        <v>125</v>
      </c>
      <c r="B45" s="149" t="s">
        <v>426</v>
      </c>
      <c r="C45" s="150" t="s">
        <v>284</v>
      </c>
      <c r="D45" s="199" t="s">
        <v>285</v>
      </c>
      <c r="E45" s="149" t="s">
        <v>171</v>
      </c>
      <c r="F45" s="149" t="s">
        <v>427</v>
      </c>
      <c r="G45" s="150" t="s">
        <v>495</v>
      </c>
      <c r="H45" s="151" t="s">
        <v>417</v>
      </c>
      <c r="I45" s="152">
        <v>37</v>
      </c>
      <c r="J45" s="153">
        <v>42380</v>
      </c>
      <c r="K45" s="153">
        <v>42745</v>
      </c>
      <c r="L45" s="149" t="s">
        <v>418</v>
      </c>
      <c r="M45" s="149" t="s">
        <v>418</v>
      </c>
      <c r="N45" s="154" t="s">
        <v>419</v>
      </c>
      <c r="O45" s="149" t="s">
        <v>418</v>
      </c>
      <c r="P45" s="155" t="s">
        <v>419</v>
      </c>
      <c r="Q45" s="156">
        <v>67516.81</v>
      </c>
      <c r="R45" s="156">
        <v>2250.09</v>
      </c>
      <c r="S45" s="156" t="s">
        <v>420</v>
      </c>
      <c r="T45" s="157">
        <v>69766.9</v>
      </c>
      <c r="U45" s="156">
        <v>0</v>
      </c>
      <c r="V45" s="83" t="s">
        <v>429</v>
      </c>
      <c r="W45" s="86">
        <v>1</v>
      </c>
      <c r="X45" s="168">
        <v>42478</v>
      </c>
      <c r="Y45" s="149">
        <v>44</v>
      </c>
      <c r="Z45" s="159">
        <v>42507</v>
      </c>
      <c r="AA45" s="159" t="s">
        <v>420</v>
      </c>
      <c r="AB45" s="156" t="s">
        <v>420</v>
      </c>
      <c r="AC45" s="156" t="s">
        <v>420</v>
      </c>
      <c r="AD45" s="156" t="s">
        <v>420</v>
      </c>
      <c r="AE45" s="156" t="s">
        <v>420</v>
      </c>
      <c r="AF45" s="160" t="s">
        <v>420</v>
      </c>
      <c r="AG45" s="159" t="s">
        <v>496</v>
      </c>
      <c r="AH45" s="157">
        <v>19440</v>
      </c>
      <c r="AI45" s="156" t="s">
        <v>420</v>
      </c>
      <c r="AJ45" s="156" t="s">
        <v>420</v>
      </c>
      <c r="AK45" s="156" t="s">
        <v>420</v>
      </c>
      <c r="AL45" s="156" t="s">
        <v>420</v>
      </c>
      <c r="AM45" s="156" t="s">
        <v>420</v>
      </c>
      <c r="AN45" s="156" t="s">
        <v>420</v>
      </c>
      <c r="AO45" s="156" t="s">
        <v>430</v>
      </c>
      <c r="AP45" s="154">
        <v>69766.9</v>
      </c>
      <c r="AQ45" s="156"/>
      <c r="AR45" s="154"/>
      <c r="AS45" s="154"/>
      <c r="AT45" s="154"/>
      <c r="AU45" s="162">
        <v>69766.9</v>
      </c>
      <c r="AV45" s="162"/>
      <c r="AW45" s="84">
        <v>7</v>
      </c>
      <c r="AX45" s="162"/>
      <c r="AY45" s="164">
        <v>0.37</v>
      </c>
      <c r="AZ45" s="162"/>
      <c r="BA45" s="162"/>
      <c r="BB45" s="162" t="s">
        <v>429</v>
      </c>
      <c r="BC45" s="165">
        <v>44</v>
      </c>
      <c r="BD45" s="80" t="s">
        <v>425</v>
      </c>
      <c r="BE45" s="81">
        <v>1</v>
      </c>
      <c r="BF45" s="75">
        <v>0.01</v>
      </c>
      <c r="BG45" s="82">
        <v>34.1</v>
      </c>
      <c r="BH45" s="82">
        <v>1</v>
      </c>
      <c r="BI45" s="82">
        <v>1</v>
      </c>
      <c r="BJ45" s="82">
        <v>1</v>
      </c>
      <c r="BK45" s="82">
        <v>0</v>
      </c>
      <c r="BL45" s="82">
        <v>0</v>
      </c>
      <c r="BM45" s="82">
        <v>37.1</v>
      </c>
      <c r="BN45" s="80">
        <v>1</v>
      </c>
      <c r="BO45" s="166">
        <v>50888</v>
      </c>
      <c r="BP45" s="85">
        <v>0.27059966832409055</v>
      </c>
      <c r="BQ45" s="167"/>
      <c r="BR45" s="167"/>
      <c r="BS45" s="38" t="e">
        <f>ROUND(SUMIF('Портфель кредитів'!#REF!,D45,'Портфель кредитів'!#REF!),2)</f>
        <v>#REF!</v>
      </c>
      <c r="BT45" s="167" t="e">
        <f t="shared" si="0"/>
        <v>#REF!</v>
      </c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1:256" ht="11.25">
      <c r="A46" s="80">
        <v>137</v>
      </c>
      <c r="B46" s="149" t="s">
        <v>426</v>
      </c>
      <c r="C46" s="150" t="s">
        <v>243</v>
      </c>
      <c r="D46" s="199" t="s">
        <v>244</v>
      </c>
      <c r="E46" s="149" t="s">
        <v>171</v>
      </c>
      <c r="F46" s="149" t="s">
        <v>427</v>
      </c>
      <c r="G46" s="150" t="s">
        <v>497</v>
      </c>
      <c r="H46" s="151" t="s">
        <v>417</v>
      </c>
      <c r="I46" s="152">
        <v>39</v>
      </c>
      <c r="J46" s="153">
        <v>42348</v>
      </c>
      <c r="K46" s="153">
        <v>42713</v>
      </c>
      <c r="L46" s="149" t="s">
        <v>418</v>
      </c>
      <c r="M46" s="149" t="s">
        <v>418</v>
      </c>
      <c r="N46" s="154" t="s">
        <v>419</v>
      </c>
      <c r="O46" s="149" t="s">
        <v>418</v>
      </c>
      <c r="P46" s="155" t="s">
        <v>419</v>
      </c>
      <c r="Q46" s="156">
        <v>29170.2</v>
      </c>
      <c r="R46" s="156">
        <v>3061.65</v>
      </c>
      <c r="S46" s="156" t="s">
        <v>420</v>
      </c>
      <c r="T46" s="157">
        <v>32231.850000000002</v>
      </c>
      <c r="U46" s="156">
        <v>10963.34</v>
      </c>
      <c r="V46" s="83" t="s">
        <v>424</v>
      </c>
      <c r="W46" s="86">
        <v>4</v>
      </c>
      <c r="X46" s="168">
        <v>42454</v>
      </c>
      <c r="Y46" s="149">
        <v>69</v>
      </c>
      <c r="Z46" s="159">
        <v>42419</v>
      </c>
      <c r="AA46" s="159">
        <v>42472</v>
      </c>
      <c r="AB46" s="156" t="s">
        <v>420</v>
      </c>
      <c r="AC46" s="156" t="s">
        <v>420</v>
      </c>
      <c r="AD46" s="156" t="s">
        <v>420</v>
      </c>
      <c r="AE46" s="156" t="s">
        <v>420</v>
      </c>
      <c r="AF46" s="160" t="s">
        <v>420</v>
      </c>
      <c r="AG46" s="159">
        <v>42419</v>
      </c>
      <c r="AH46" s="157">
        <v>4353.13</v>
      </c>
      <c r="AI46" s="156" t="s">
        <v>420</v>
      </c>
      <c r="AJ46" s="156" t="s">
        <v>420</v>
      </c>
      <c r="AK46" s="156" t="s">
        <v>420</v>
      </c>
      <c r="AL46" s="156" t="s">
        <v>420</v>
      </c>
      <c r="AM46" s="156" t="s">
        <v>420</v>
      </c>
      <c r="AN46" s="156" t="s">
        <v>420</v>
      </c>
      <c r="AO46" s="156" t="s">
        <v>430</v>
      </c>
      <c r="AP46" s="154">
        <v>32231.850000000002</v>
      </c>
      <c r="AQ46" s="156"/>
      <c r="AR46" s="157"/>
      <c r="AS46" s="157"/>
      <c r="AT46" s="157"/>
      <c r="AU46" s="162">
        <v>32231.850000000002</v>
      </c>
      <c r="AV46" s="163">
        <v>0.3717</v>
      </c>
      <c r="AW46" s="163"/>
      <c r="AX46" s="163"/>
      <c r="AY46" s="164">
        <v>0.39</v>
      </c>
      <c r="AZ46" s="163"/>
      <c r="BA46" s="163"/>
      <c r="BB46" s="162" t="s">
        <v>424</v>
      </c>
      <c r="BC46" s="165">
        <v>69</v>
      </c>
      <c r="BD46" s="80" t="s">
        <v>425</v>
      </c>
      <c r="BE46" s="81">
        <v>4</v>
      </c>
      <c r="BF46" s="75">
        <v>0.51</v>
      </c>
      <c r="BG46" s="82">
        <v>34.1</v>
      </c>
      <c r="BH46" s="82">
        <v>5</v>
      </c>
      <c r="BI46" s="82">
        <v>1</v>
      </c>
      <c r="BJ46" s="82">
        <v>1</v>
      </c>
      <c r="BK46" s="82">
        <v>0</v>
      </c>
      <c r="BL46" s="82">
        <v>0</v>
      </c>
      <c r="BM46" s="82">
        <v>41.1</v>
      </c>
      <c r="BN46" s="80">
        <v>2</v>
      </c>
      <c r="BO46" s="166">
        <v>16189</v>
      </c>
      <c r="BP46" s="85">
        <v>0.49773283258640133</v>
      </c>
      <c r="BQ46" s="167"/>
      <c r="BR46" s="167"/>
      <c r="BS46" s="38" t="e">
        <f>ROUND(SUMIF('Портфель кредитів'!#REF!,D46,'Портфель кредитів'!#REF!),2)</f>
        <v>#REF!</v>
      </c>
      <c r="BT46" s="167" t="e">
        <f t="shared" si="0"/>
        <v>#REF!</v>
      </c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</row>
    <row r="47" spans="1:256" ht="11.25">
      <c r="A47" s="80">
        <v>138</v>
      </c>
      <c r="B47" s="149" t="s">
        <v>426</v>
      </c>
      <c r="C47" s="150" t="s">
        <v>240</v>
      </c>
      <c r="D47" s="199" t="s">
        <v>241</v>
      </c>
      <c r="E47" s="149" t="s">
        <v>171</v>
      </c>
      <c r="F47" s="149" t="s">
        <v>427</v>
      </c>
      <c r="G47" s="150" t="s">
        <v>498</v>
      </c>
      <c r="H47" s="151" t="s">
        <v>417</v>
      </c>
      <c r="I47" s="152">
        <v>38</v>
      </c>
      <c r="J47" s="153">
        <v>42342</v>
      </c>
      <c r="K47" s="153">
        <v>42707</v>
      </c>
      <c r="L47" s="149" t="s">
        <v>418</v>
      </c>
      <c r="M47" s="149" t="s">
        <v>418</v>
      </c>
      <c r="N47" s="154" t="s">
        <v>419</v>
      </c>
      <c r="O47" s="149" t="s">
        <v>418</v>
      </c>
      <c r="P47" s="155" t="s">
        <v>419</v>
      </c>
      <c r="Q47" s="156">
        <v>20979.56</v>
      </c>
      <c r="R47" s="156">
        <v>2146.07</v>
      </c>
      <c r="S47" s="156" t="s">
        <v>420</v>
      </c>
      <c r="T47" s="157">
        <v>23125.63</v>
      </c>
      <c r="U47" s="156">
        <v>7590.43</v>
      </c>
      <c r="V47" s="83" t="s">
        <v>429</v>
      </c>
      <c r="W47" s="86">
        <v>3</v>
      </c>
      <c r="X47" s="168">
        <v>42454</v>
      </c>
      <c r="Y47" s="149">
        <v>69</v>
      </c>
      <c r="Z47" s="159">
        <v>42419</v>
      </c>
      <c r="AA47" s="159" t="s">
        <v>420</v>
      </c>
      <c r="AB47" s="156" t="s">
        <v>420</v>
      </c>
      <c r="AC47" s="156" t="s">
        <v>420</v>
      </c>
      <c r="AD47" s="156" t="s">
        <v>420</v>
      </c>
      <c r="AE47" s="156" t="s">
        <v>420</v>
      </c>
      <c r="AF47" s="160" t="s">
        <v>420</v>
      </c>
      <c r="AG47" s="159">
        <v>42419</v>
      </c>
      <c r="AH47" s="157">
        <v>3048.27</v>
      </c>
      <c r="AI47" s="156" t="s">
        <v>420</v>
      </c>
      <c r="AJ47" s="156" t="s">
        <v>420</v>
      </c>
      <c r="AK47" s="156" t="s">
        <v>420</v>
      </c>
      <c r="AL47" s="156" t="s">
        <v>420</v>
      </c>
      <c r="AM47" s="156" t="s">
        <v>420</v>
      </c>
      <c r="AN47" s="156" t="s">
        <v>420</v>
      </c>
      <c r="AO47" s="156" t="s">
        <v>430</v>
      </c>
      <c r="AP47" s="154">
        <v>23125.63</v>
      </c>
      <c r="AQ47" s="156"/>
      <c r="AR47" s="157"/>
      <c r="AS47" s="157"/>
      <c r="AT47" s="157"/>
      <c r="AU47" s="162">
        <v>23125.63</v>
      </c>
      <c r="AV47" s="163">
        <v>0.3717</v>
      </c>
      <c r="AW47" s="84">
        <v>6</v>
      </c>
      <c r="AX47" s="162">
        <v>23125.63</v>
      </c>
      <c r="AY47" s="164">
        <v>0.38</v>
      </c>
      <c r="AZ47" s="162">
        <v>-4292.544843355813</v>
      </c>
      <c r="BA47" s="162">
        <v>-25755.26906013488</v>
      </c>
      <c r="BB47" s="162" t="s">
        <v>429</v>
      </c>
      <c r="BC47" s="165">
        <v>69</v>
      </c>
      <c r="BD47" s="80" t="s">
        <v>425</v>
      </c>
      <c r="BE47" s="81">
        <v>3</v>
      </c>
      <c r="BF47" s="75">
        <v>0.21</v>
      </c>
      <c r="BG47" s="82">
        <v>34.1</v>
      </c>
      <c r="BH47" s="82">
        <v>3</v>
      </c>
      <c r="BI47" s="82">
        <v>1</v>
      </c>
      <c r="BJ47" s="82">
        <v>1</v>
      </c>
      <c r="BK47" s="82">
        <v>0</v>
      </c>
      <c r="BL47" s="82">
        <v>0</v>
      </c>
      <c r="BM47" s="82">
        <v>39.1</v>
      </c>
      <c r="BN47" s="87">
        <v>0.5</v>
      </c>
      <c r="BO47" s="166">
        <v>21837</v>
      </c>
      <c r="BP47" s="85">
        <v>0.0557230224646853</v>
      </c>
      <c r="BQ47" s="167"/>
      <c r="BR47" s="167"/>
      <c r="BS47" s="38" t="e">
        <f>ROUND(SUMIF('Портфель кредитів'!#REF!,D47,'Портфель кредитів'!#REF!),2)</f>
        <v>#REF!</v>
      </c>
      <c r="BT47" s="167" t="e">
        <f t="shared" si="0"/>
        <v>#REF!</v>
      </c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</row>
    <row r="48" spans="1:256" ht="11.25">
      <c r="A48" s="80">
        <v>139</v>
      </c>
      <c r="B48" s="149" t="s">
        <v>441</v>
      </c>
      <c r="C48" s="150" t="s">
        <v>212</v>
      </c>
      <c r="D48" s="199" t="s">
        <v>213</v>
      </c>
      <c r="E48" s="149" t="s">
        <v>171</v>
      </c>
      <c r="F48" s="240" t="s">
        <v>449</v>
      </c>
      <c r="G48" s="241" t="s">
        <v>499</v>
      </c>
      <c r="H48" s="151" t="s">
        <v>417</v>
      </c>
      <c r="I48" s="152">
        <v>27</v>
      </c>
      <c r="J48" s="153">
        <v>42368</v>
      </c>
      <c r="K48" s="153">
        <v>42465</v>
      </c>
      <c r="L48" s="149" t="s">
        <v>418</v>
      </c>
      <c r="M48" s="149" t="s">
        <v>418</v>
      </c>
      <c r="N48" s="154" t="s">
        <v>419</v>
      </c>
      <c r="O48" s="149" t="s">
        <v>418</v>
      </c>
      <c r="P48" s="155" t="s">
        <v>419</v>
      </c>
      <c r="Q48" s="156">
        <v>122200</v>
      </c>
      <c r="R48" s="156">
        <v>10907.85</v>
      </c>
      <c r="S48" s="156" t="s">
        <v>420</v>
      </c>
      <c r="T48" s="157">
        <v>133107.85</v>
      </c>
      <c r="U48" s="156">
        <v>133107.85</v>
      </c>
      <c r="V48" s="83" t="s">
        <v>435</v>
      </c>
      <c r="W48" s="86">
        <v>3</v>
      </c>
      <c r="X48" s="158">
        <v>42439</v>
      </c>
      <c r="Y48" s="149">
        <v>84</v>
      </c>
      <c r="Z48" s="151">
        <v>0</v>
      </c>
      <c r="AA48" s="159" t="s">
        <v>420</v>
      </c>
      <c r="AB48" s="156" t="s">
        <v>420</v>
      </c>
      <c r="AC48" s="156" t="s">
        <v>420</v>
      </c>
      <c r="AD48" s="156" t="s">
        <v>420</v>
      </c>
      <c r="AE48" s="156" t="s">
        <v>420</v>
      </c>
      <c r="AF48" s="160" t="s">
        <v>420</v>
      </c>
      <c r="AG48" s="151">
        <v>0</v>
      </c>
      <c r="AH48" s="161">
        <v>0</v>
      </c>
      <c r="AI48" s="156" t="s">
        <v>420</v>
      </c>
      <c r="AJ48" s="156" t="s">
        <v>420</v>
      </c>
      <c r="AK48" s="156" t="s">
        <v>420</v>
      </c>
      <c r="AL48" s="156" t="s">
        <v>420</v>
      </c>
      <c r="AM48" s="156" t="s">
        <v>420</v>
      </c>
      <c r="AN48" s="156" t="s">
        <v>420</v>
      </c>
      <c r="AO48" s="156" t="s">
        <v>430</v>
      </c>
      <c r="AP48" s="154">
        <v>133107.85</v>
      </c>
      <c r="AQ48" s="156"/>
      <c r="AR48" s="157"/>
      <c r="AS48" s="157"/>
      <c r="AT48" s="157"/>
      <c r="AU48" s="162">
        <v>133107.85</v>
      </c>
      <c r="AV48" s="162"/>
      <c r="AW48" s="84"/>
      <c r="AX48" s="162"/>
      <c r="AY48" s="164"/>
      <c r="AZ48" s="162"/>
      <c r="BA48" s="162"/>
      <c r="BB48" s="162" t="s">
        <v>435</v>
      </c>
      <c r="BC48" s="165">
        <v>84</v>
      </c>
      <c r="BD48" s="80" t="s">
        <v>425</v>
      </c>
      <c r="BE48" s="81">
        <v>3</v>
      </c>
      <c r="BF48" s="75">
        <v>0.21</v>
      </c>
      <c r="BG48" s="82">
        <v>34.1</v>
      </c>
      <c r="BH48" s="82">
        <v>3</v>
      </c>
      <c r="BI48" s="82">
        <v>1</v>
      </c>
      <c r="BJ48" s="82">
        <v>1</v>
      </c>
      <c r="BK48" s="82">
        <v>0</v>
      </c>
      <c r="BL48" s="82">
        <v>0</v>
      </c>
      <c r="BM48" s="82">
        <v>39.1</v>
      </c>
      <c r="BN48" s="80">
        <v>2</v>
      </c>
      <c r="BO48" s="166">
        <v>68794</v>
      </c>
      <c r="BP48" s="85">
        <v>0.48317097751935745</v>
      </c>
      <c r="BQ48" s="167"/>
      <c r="BR48" s="167"/>
      <c r="BS48" s="38" t="e">
        <f>ROUND(SUMIF('Портфель кредитів'!#REF!,D48,'Портфель кредитів'!#REF!),2)</f>
        <v>#REF!</v>
      </c>
      <c r="BT48" s="167" t="e">
        <f t="shared" si="0"/>
        <v>#REF!</v>
      </c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1:256" ht="11.25">
      <c r="A49" s="80">
        <v>144</v>
      </c>
      <c r="B49" s="149" t="s">
        <v>415</v>
      </c>
      <c r="C49" s="150" t="s">
        <v>500</v>
      </c>
      <c r="D49" s="199" t="s">
        <v>302</v>
      </c>
      <c r="E49" s="149" t="s">
        <v>171</v>
      </c>
      <c r="F49" s="149" t="s">
        <v>416</v>
      </c>
      <c r="G49" s="150" t="s">
        <v>501</v>
      </c>
      <c r="H49" s="151" t="s">
        <v>417</v>
      </c>
      <c r="I49" s="152">
        <v>32</v>
      </c>
      <c r="J49" s="153">
        <v>42334</v>
      </c>
      <c r="K49" s="153">
        <v>42699</v>
      </c>
      <c r="L49" s="149" t="s">
        <v>418</v>
      </c>
      <c r="M49" s="149" t="s">
        <v>418</v>
      </c>
      <c r="N49" s="154" t="s">
        <v>419</v>
      </c>
      <c r="O49" s="149" t="s">
        <v>418</v>
      </c>
      <c r="P49" s="155" t="s">
        <v>419</v>
      </c>
      <c r="Q49" s="156">
        <v>801.67</v>
      </c>
      <c r="R49" s="156">
        <v>76.76</v>
      </c>
      <c r="S49" s="156" t="s">
        <v>420</v>
      </c>
      <c r="T49" s="157">
        <v>878.43</v>
      </c>
      <c r="U49" s="156">
        <v>54.36</v>
      </c>
      <c r="V49" s="83" t="s">
        <v>421</v>
      </c>
      <c r="W49" s="86">
        <v>3</v>
      </c>
      <c r="X49" s="168">
        <v>42445</v>
      </c>
      <c r="Y49" s="149">
        <v>77</v>
      </c>
      <c r="Z49" s="169">
        <v>0</v>
      </c>
      <c r="AA49" s="159" t="s">
        <v>420</v>
      </c>
      <c r="AB49" s="156" t="s">
        <v>420</v>
      </c>
      <c r="AC49" s="156" t="s">
        <v>420</v>
      </c>
      <c r="AD49" s="156" t="s">
        <v>420</v>
      </c>
      <c r="AE49" s="156" t="s">
        <v>420</v>
      </c>
      <c r="AF49" s="160" t="s">
        <v>420</v>
      </c>
      <c r="AG49" s="169">
        <v>0</v>
      </c>
      <c r="AH49" s="157">
        <v>0</v>
      </c>
      <c r="AI49" s="156" t="s">
        <v>420</v>
      </c>
      <c r="AJ49" s="156" t="s">
        <v>420</v>
      </c>
      <c r="AK49" s="156" t="s">
        <v>420</v>
      </c>
      <c r="AL49" s="156" t="s">
        <v>420</v>
      </c>
      <c r="AM49" s="156" t="s">
        <v>420</v>
      </c>
      <c r="AN49" s="156" t="s">
        <v>420</v>
      </c>
      <c r="AO49" s="156" t="s">
        <v>430</v>
      </c>
      <c r="AP49" s="154">
        <v>878.43</v>
      </c>
      <c r="AQ49" s="156"/>
      <c r="AR49" s="157"/>
      <c r="AS49" s="157"/>
      <c r="AT49" s="157"/>
      <c r="AU49" s="162">
        <v>878.43</v>
      </c>
      <c r="AV49" s="163">
        <v>0.3717</v>
      </c>
      <c r="AW49" s="84">
        <v>5</v>
      </c>
      <c r="AX49" s="163"/>
      <c r="AY49" s="164">
        <v>0.32</v>
      </c>
      <c r="AZ49" s="163"/>
      <c r="BA49" s="163"/>
      <c r="BB49" s="162" t="s">
        <v>421</v>
      </c>
      <c r="BC49" s="165">
        <v>77</v>
      </c>
      <c r="BD49" s="80" t="s">
        <v>425</v>
      </c>
      <c r="BE49" s="81">
        <v>3</v>
      </c>
      <c r="BF49" s="75">
        <v>0.21</v>
      </c>
      <c r="BG49" s="82">
        <v>34.1</v>
      </c>
      <c r="BH49" s="82">
        <v>3</v>
      </c>
      <c r="BI49" s="82">
        <v>1</v>
      </c>
      <c r="BJ49" s="82">
        <v>1</v>
      </c>
      <c r="BK49" s="82">
        <v>0</v>
      </c>
      <c r="BL49" s="82">
        <v>0</v>
      </c>
      <c r="BM49" s="82">
        <v>39.1</v>
      </c>
      <c r="BN49" s="80">
        <v>2</v>
      </c>
      <c r="BO49" s="166">
        <v>454</v>
      </c>
      <c r="BP49" s="85">
        <v>0.483168835308448</v>
      </c>
      <c r="BQ49" s="27"/>
      <c r="BR49" s="167"/>
      <c r="BS49" s="38" t="e">
        <f>ROUND(SUMIF('Портфель кредитів'!#REF!,D49,'Портфель кредитів'!#REF!),2)</f>
        <v>#REF!</v>
      </c>
      <c r="BT49" s="167" t="e">
        <f t="shared" si="0"/>
        <v>#REF!</v>
      </c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</row>
    <row r="50" spans="1:256" ht="11.25">
      <c r="A50" s="80">
        <v>153</v>
      </c>
      <c r="B50" s="149" t="s">
        <v>426</v>
      </c>
      <c r="C50" s="150" t="s">
        <v>246</v>
      </c>
      <c r="D50" s="199" t="s">
        <v>247</v>
      </c>
      <c r="E50" s="149" t="s">
        <v>171</v>
      </c>
      <c r="F50" s="149" t="s">
        <v>427</v>
      </c>
      <c r="G50" s="150" t="s">
        <v>502</v>
      </c>
      <c r="H50" s="151" t="s">
        <v>417</v>
      </c>
      <c r="I50" s="152">
        <v>39</v>
      </c>
      <c r="J50" s="153">
        <v>42068</v>
      </c>
      <c r="K50" s="153">
        <v>42433</v>
      </c>
      <c r="L50" s="149" t="s">
        <v>418</v>
      </c>
      <c r="M50" s="149" t="s">
        <v>418</v>
      </c>
      <c r="N50" s="154" t="s">
        <v>419</v>
      </c>
      <c r="O50" s="149" t="s">
        <v>418</v>
      </c>
      <c r="P50" s="155" t="s">
        <v>419</v>
      </c>
      <c r="Q50" s="156">
        <v>16358.9</v>
      </c>
      <c r="R50" s="156">
        <v>1380.92</v>
      </c>
      <c r="S50" s="156">
        <v>245.37</v>
      </c>
      <c r="T50" s="157">
        <v>17985.19</v>
      </c>
      <c r="U50" s="156">
        <v>17985.19</v>
      </c>
      <c r="V50" s="83" t="s">
        <v>442</v>
      </c>
      <c r="W50" s="86">
        <v>4</v>
      </c>
      <c r="X50" s="158">
        <v>42433</v>
      </c>
      <c r="Y50" s="149">
        <v>89</v>
      </c>
      <c r="Z50" s="151">
        <v>0</v>
      </c>
      <c r="AA50" s="159" t="s">
        <v>503</v>
      </c>
      <c r="AB50" s="156" t="s">
        <v>420</v>
      </c>
      <c r="AC50" s="156" t="s">
        <v>420</v>
      </c>
      <c r="AD50" s="156" t="s">
        <v>420</v>
      </c>
      <c r="AE50" s="156" t="s">
        <v>420</v>
      </c>
      <c r="AF50" s="160" t="s">
        <v>420</v>
      </c>
      <c r="AG50" s="151">
        <v>0</v>
      </c>
      <c r="AH50" s="161">
        <v>0</v>
      </c>
      <c r="AI50" s="156" t="s">
        <v>420</v>
      </c>
      <c r="AJ50" s="156" t="s">
        <v>420</v>
      </c>
      <c r="AK50" s="156" t="s">
        <v>420</v>
      </c>
      <c r="AL50" s="156" t="s">
        <v>420</v>
      </c>
      <c r="AM50" s="156" t="s">
        <v>420</v>
      </c>
      <c r="AN50" s="156" t="s">
        <v>420</v>
      </c>
      <c r="AO50" s="156" t="s">
        <v>430</v>
      </c>
      <c r="AP50" s="154">
        <v>17985.19</v>
      </c>
      <c r="AQ50" s="156"/>
      <c r="AR50" s="157"/>
      <c r="AS50" s="157"/>
      <c r="AT50" s="157"/>
      <c r="AU50" s="162">
        <v>17985.19</v>
      </c>
      <c r="AV50" s="162"/>
      <c r="AW50" s="162"/>
      <c r="AX50" s="162"/>
      <c r="AY50" s="164">
        <v>0.39</v>
      </c>
      <c r="AZ50" s="162"/>
      <c r="BA50" s="162"/>
      <c r="BB50" s="162" t="s">
        <v>442</v>
      </c>
      <c r="BC50" s="165">
        <v>89</v>
      </c>
      <c r="BD50" s="80" t="s">
        <v>425</v>
      </c>
      <c r="BE50" s="81">
        <v>4</v>
      </c>
      <c r="BF50" s="75">
        <v>0.51</v>
      </c>
      <c r="BG50" s="82">
        <v>34.1</v>
      </c>
      <c r="BH50" s="82">
        <v>5</v>
      </c>
      <c r="BI50" s="82">
        <v>1</v>
      </c>
      <c r="BJ50" s="82">
        <v>1</v>
      </c>
      <c r="BK50" s="82">
        <v>0</v>
      </c>
      <c r="BL50" s="82">
        <v>0</v>
      </c>
      <c r="BM50" s="82">
        <v>41.1</v>
      </c>
      <c r="BN50" s="80">
        <v>2</v>
      </c>
      <c r="BO50" s="166">
        <v>9034</v>
      </c>
      <c r="BP50" s="85">
        <v>0.49769782804629803</v>
      </c>
      <c r="BQ50" s="167"/>
      <c r="BR50" s="167"/>
      <c r="BS50" s="38" t="e">
        <f>ROUND(SUMIF('Портфель кредитів'!#REF!,D50,'Портфель кредитів'!#REF!),2)</f>
        <v>#REF!</v>
      </c>
      <c r="BT50" s="167" t="e">
        <f t="shared" si="0"/>
        <v>#REF!</v>
      </c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1:256" ht="11.25">
      <c r="A51" s="80">
        <v>159</v>
      </c>
      <c r="B51" s="149" t="s">
        <v>426</v>
      </c>
      <c r="C51" s="150" t="s">
        <v>269</v>
      </c>
      <c r="D51" s="199" t="s">
        <v>270</v>
      </c>
      <c r="E51" s="149" t="s">
        <v>171</v>
      </c>
      <c r="F51" s="149" t="s">
        <v>427</v>
      </c>
      <c r="G51" s="150" t="s">
        <v>504</v>
      </c>
      <c r="H51" s="151" t="s">
        <v>417</v>
      </c>
      <c r="I51" s="152">
        <v>41</v>
      </c>
      <c r="J51" s="153">
        <v>42320</v>
      </c>
      <c r="K51" s="153">
        <v>42685</v>
      </c>
      <c r="L51" s="149" t="s">
        <v>418</v>
      </c>
      <c r="M51" s="149" t="s">
        <v>418</v>
      </c>
      <c r="N51" s="154" t="s">
        <v>419</v>
      </c>
      <c r="O51" s="149" t="s">
        <v>418</v>
      </c>
      <c r="P51" s="155" t="s">
        <v>419</v>
      </c>
      <c r="Q51" s="156">
        <v>885.09</v>
      </c>
      <c r="R51" s="156">
        <v>99.31</v>
      </c>
      <c r="S51" s="156" t="s">
        <v>420</v>
      </c>
      <c r="T51" s="157">
        <v>984.4000000000001</v>
      </c>
      <c r="U51" s="156">
        <v>258.48</v>
      </c>
      <c r="V51" s="83" t="s">
        <v>424</v>
      </c>
      <c r="W51" s="86">
        <v>4</v>
      </c>
      <c r="X51" s="168">
        <v>42433</v>
      </c>
      <c r="Y51" s="149">
        <v>89</v>
      </c>
      <c r="Z51" s="169">
        <v>0</v>
      </c>
      <c r="AA51" s="159" t="s">
        <v>420</v>
      </c>
      <c r="AB51" s="156" t="s">
        <v>420</v>
      </c>
      <c r="AC51" s="156" t="s">
        <v>420</v>
      </c>
      <c r="AD51" s="156" t="s">
        <v>420</v>
      </c>
      <c r="AE51" s="156" t="s">
        <v>420</v>
      </c>
      <c r="AF51" s="160" t="s">
        <v>420</v>
      </c>
      <c r="AG51" s="169">
        <v>0</v>
      </c>
      <c r="AH51" s="157">
        <v>0</v>
      </c>
      <c r="AI51" s="156" t="s">
        <v>420</v>
      </c>
      <c r="AJ51" s="156" t="s">
        <v>420</v>
      </c>
      <c r="AK51" s="156" t="s">
        <v>420</v>
      </c>
      <c r="AL51" s="156" t="s">
        <v>420</v>
      </c>
      <c r="AM51" s="156" t="s">
        <v>420</v>
      </c>
      <c r="AN51" s="156" t="s">
        <v>420</v>
      </c>
      <c r="AO51" s="156" t="s">
        <v>430</v>
      </c>
      <c r="AP51" s="154">
        <v>984.4000000000001</v>
      </c>
      <c r="AQ51" s="156"/>
      <c r="AR51" s="157"/>
      <c r="AS51" s="157"/>
      <c r="AT51" s="157"/>
      <c r="AU51" s="162">
        <v>984.4000000000001</v>
      </c>
      <c r="AV51" s="163">
        <v>0.3717</v>
      </c>
      <c r="AW51" s="163"/>
      <c r="AX51" s="163"/>
      <c r="AY51" s="164">
        <v>0.41</v>
      </c>
      <c r="AZ51" s="163"/>
      <c r="BA51" s="163"/>
      <c r="BB51" s="162" t="s">
        <v>424</v>
      </c>
      <c r="BC51" s="165">
        <v>89</v>
      </c>
      <c r="BD51" s="80" t="s">
        <v>425</v>
      </c>
      <c r="BE51" s="81">
        <v>4</v>
      </c>
      <c r="BF51" s="75">
        <v>0.51</v>
      </c>
      <c r="BG51" s="82">
        <v>34.1</v>
      </c>
      <c r="BH51" s="82">
        <v>5</v>
      </c>
      <c r="BI51" s="82">
        <v>1</v>
      </c>
      <c r="BJ51" s="82">
        <v>1</v>
      </c>
      <c r="BK51" s="82">
        <v>0</v>
      </c>
      <c r="BL51" s="82">
        <v>0</v>
      </c>
      <c r="BM51" s="82">
        <v>41.1</v>
      </c>
      <c r="BN51" s="80">
        <v>2</v>
      </c>
      <c r="BO51" s="166">
        <v>494</v>
      </c>
      <c r="BP51" s="85">
        <v>0.49817147501015857</v>
      </c>
      <c r="BQ51" s="27"/>
      <c r="BR51" s="167"/>
      <c r="BS51" s="38" t="e">
        <f>ROUND(SUMIF('Портфель кредитів'!#REF!,D51,'Портфель кредитів'!#REF!),2)</f>
        <v>#REF!</v>
      </c>
      <c r="BT51" s="167" t="e">
        <f t="shared" si="0"/>
        <v>#REF!</v>
      </c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1:256" ht="11.25">
      <c r="A52" s="80">
        <v>162</v>
      </c>
      <c r="B52" s="149" t="s">
        <v>426</v>
      </c>
      <c r="C52" s="150" t="s">
        <v>182</v>
      </c>
      <c r="D52" s="199" t="s">
        <v>183</v>
      </c>
      <c r="E52" s="149" t="s">
        <v>461</v>
      </c>
      <c r="F52" s="149" t="s">
        <v>427</v>
      </c>
      <c r="G52" s="150" t="s">
        <v>505</v>
      </c>
      <c r="H52" s="151" t="s">
        <v>417</v>
      </c>
      <c r="I52" s="152">
        <v>39</v>
      </c>
      <c r="J52" s="153">
        <v>42048</v>
      </c>
      <c r="K52" s="153">
        <v>42412</v>
      </c>
      <c r="L52" s="149" t="s">
        <v>418</v>
      </c>
      <c r="M52" s="149" t="s">
        <v>418</v>
      </c>
      <c r="N52" s="154" t="s">
        <v>419</v>
      </c>
      <c r="O52" s="149" t="s">
        <v>418</v>
      </c>
      <c r="P52" s="155" t="s">
        <v>419</v>
      </c>
      <c r="Q52" s="156">
        <v>200699.07</v>
      </c>
      <c r="R52" s="156">
        <v>19728.15</v>
      </c>
      <c r="S52" s="156">
        <v>3042.22</v>
      </c>
      <c r="T52" s="157">
        <v>223469.44</v>
      </c>
      <c r="U52" s="156">
        <v>219654.23</v>
      </c>
      <c r="V52" s="83" t="s">
        <v>424</v>
      </c>
      <c r="W52" s="86">
        <v>5</v>
      </c>
      <c r="X52" s="168">
        <v>42405</v>
      </c>
      <c r="Y52" s="149">
        <v>117</v>
      </c>
      <c r="Z52" s="159">
        <v>42443</v>
      </c>
      <c r="AA52" s="159" t="s">
        <v>420</v>
      </c>
      <c r="AB52" s="156" t="s">
        <v>420</v>
      </c>
      <c r="AC52" s="156" t="s">
        <v>420</v>
      </c>
      <c r="AD52" s="156" t="s">
        <v>420</v>
      </c>
      <c r="AE52" s="156" t="s">
        <v>420</v>
      </c>
      <c r="AF52" s="160" t="s">
        <v>420</v>
      </c>
      <c r="AG52" s="159">
        <v>42443</v>
      </c>
      <c r="AH52" s="157">
        <v>32779</v>
      </c>
      <c r="AI52" s="156" t="s">
        <v>420</v>
      </c>
      <c r="AJ52" s="156" t="s">
        <v>420</v>
      </c>
      <c r="AK52" s="156" t="s">
        <v>420</v>
      </c>
      <c r="AL52" s="156" t="s">
        <v>420</v>
      </c>
      <c r="AM52" s="156" t="s">
        <v>420</v>
      </c>
      <c r="AN52" s="156" t="s">
        <v>420</v>
      </c>
      <c r="AO52" s="156" t="s">
        <v>430</v>
      </c>
      <c r="AP52" s="154">
        <v>223469.44</v>
      </c>
      <c r="AQ52" s="156"/>
      <c r="AR52" s="157"/>
      <c r="AS52" s="157"/>
      <c r="AT52" s="157"/>
      <c r="AU52" s="162">
        <v>223469.44</v>
      </c>
      <c r="AV52" s="162"/>
      <c r="AW52" s="162"/>
      <c r="AX52" s="162"/>
      <c r="AY52" s="164">
        <v>0.39</v>
      </c>
      <c r="AZ52" s="162"/>
      <c r="BA52" s="162"/>
      <c r="BB52" s="162" t="s">
        <v>424</v>
      </c>
      <c r="BC52" s="165">
        <v>117</v>
      </c>
      <c r="BD52" s="149" t="s">
        <v>431</v>
      </c>
      <c r="BE52" s="81">
        <v>5</v>
      </c>
      <c r="BF52" s="75">
        <v>1</v>
      </c>
      <c r="BG52" s="82">
        <v>34.1</v>
      </c>
      <c r="BH52" s="82">
        <v>10</v>
      </c>
      <c r="BI52" s="82">
        <v>1</v>
      </c>
      <c r="BJ52" s="82">
        <v>1</v>
      </c>
      <c r="BK52" s="82">
        <v>0</v>
      </c>
      <c r="BL52" s="82">
        <v>0</v>
      </c>
      <c r="BM52" s="82">
        <v>46.1</v>
      </c>
      <c r="BN52" s="80">
        <v>2.5</v>
      </c>
      <c r="BO52" s="166">
        <v>86615</v>
      </c>
      <c r="BP52" s="85">
        <v>0.6124078531722279</v>
      </c>
      <c r="BQ52" s="167"/>
      <c r="BR52" s="167"/>
      <c r="BS52" s="38" t="e">
        <f>ROUND(SUMIF('Портфель кредитів'!#REF!,D52,'Портфель кредитів'!#REF!),2)</f>
        <v>#REF!</v>
      </c>
      <c r="BT52" s="167" t="e">
        <f t="shared" si="0"/>
        <v>#REF!</v>
      </c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1:256" ht="11.25">
      <c r="A53" s="80">
        <v>163</v>
      </c>
      <c r="B53" s="149" t="s">
        <v>423</v>
      </c>
      <c r="C53" s="150" t="s">
        <v>506</v>
      </c>
      <c r="D53" s="199" t="s">
        <v>195</v>
      </c>
      <c r="E53" s="149" t="s">
        <v>171</v>
      </c>
      <c r="F53" s="149" t="s">
        <v>427</v>
      </c>
      <c r="G53" s="150" t="s">
        <v>507</v>
      </c>
      <c r="H53" s="151" t="s">
        <v>417</v>
      </c>
      <c r="I53" s="152">
        <v>25</v>
      </c>
      <c r="J53" s="153">
        <v>42391</v>
      </c>
      <c r="K53" s="153">
        <v>42757</v>
      </c>
      <c r="L53" s="149" t="s">
        <v>418</v>
      </c>
      <c r="M53" s="149" t="s">
        <v>418</v>
      </c>
      <c r="N53" s="154" t="s">
        <v>419</v>
      </c>
      <c r="O53" s="149" t="s">
        <v>418</v>
      </c>
      <c r="P53" s="155" t="s">
        <v>419</v>
      </c>
      <c r="Q53" s="156">
        <v>73499.83</v>
      </c>
      <c r="R53" s="156">
        <v>1586.13</v>
      </c>
      <c r="S53" s="156" t="s">
        <v>420</v>
      </c>
      <c r="T53" s="157">
        <v>75085.96</v>
      </c>
      <c r="U53" s="156">
        <v>0</v>
      </c>
      <c r="V53" s="83" t="s">
        <v>424</v>
      </c>
      <c r="W53" s="86">
        <v>2</v>
      </c>
      <c r="X53" s="158"/>
      <c r="Y53" s="149"/>
      <c r="Z53" s="171">
        <v>42502</v>
      </c>
      <c r="AA53" s="159" t="s">
        <v>420</v>
      </c>
      <c r="AB53" s="156" t="s">
        <v>420</v>
      </c>
      <c r="AC53" s="156" t="s">
        <v>420</v>
      </c>
      <c r="AD53" s="156" t="s">
        <v>420</v>
      </c>
      <c r="AE53" s="156" t="s">
        <v>420</v>
      </c>
      <c r="AF53" s="160" t="s">
        <v>420</v>
      </c>
      <c r="AG53" s="151" t="s">
        <v>508</v>
      </c>
      <c r="AH53" s="161">
        <v>10816</v>
      </c>
      <c r="AI53" s="156" t="s">
        <v>420</v>
      </c>
      <c r="AJ53" s="156" t="s">
        <v>420</v>
      </c>
      <c r="AK53" s="156" t="s">
        <v>420</v>
      </c>
      <c r="AL53" s="156" t="s">
        <v>420</v>
      </c>
      <c r="AM53" s="156" t="s">
        <v>420</v>
      </c>
      <c r="AN53" s="156" t="s">
        <v>420</v>
      </c>
      <c r="AO53" s="156" t="s">
        <v>430</v>
      </c>
      <c r="AP53" s="154">
        <v>75085.96</v>
      </c>
      <c r="AQ53" s="156"/>
      <c r="AR53" s="157"/>
      <c r="AS53" s="157"/>
      <c r="AT53" s="157"/>
      <c r="AU53" s="162">
        <v>75085.96</v>
      </c>
      <c r="AV53" s="162"/>
      <c r="AW53" s="84">
        <v>7</v>
      </c>
      <c r="AX53" s="162"/>
      <c r="AY53" s="164">
        <v>0.25</v>
      </c>
      <c r="AZ53" s="162"/>
      <c r="BA53" s="162"/>
      <c r="BB53" s="162" t="s">
        <v>424</v>
      </c>
      <c r="BC53" s="165">
        <v>0</v>
      </c>
      <c r="BD53" s="80" t="s">
        <v>422</v>
      </c>
      <c r="BE53" s="81">
        <v>2</v>
      </c>
      <c r="BF53" s="75">
        <v>0.07</v>
      </c>
      <c r="BG53" s="82">
        <v>34.1</v>
      </c>
      <c r="BH53" s="82">
        <v>2</v>
      </c>
      <c r="BI53" s="82">
        <v>1</v>
      </c>
      <c r="BJ53" s="82">
        <v>1</v>
      </c>
      <c r="BK53" s="82">
        <v>0</v>
      </c>
      <c r="BL53" s="82">
        <v>0</v>
      </c>
      <c r="BM53" s="82">
        <v>38.1</v>
      </c>
      <c r="BN53" s="80">
        <v>0.5</v>
      </c>
      <c r="BO53" s="166">
        <v>63894</v>
      </c>
      <c r="BP53" s="85">
        <v>0.1490552960899748</v>
      </c>
      <c r="BQ53" s="167"/>
      <c r="BR53" s="167"/>
      <c r="BS53" s="38" t="e">
        <f>ROUND(SUMIF('Портфель кредитів'!#REF!,D53,'Портфель кредитів'!#REF!),2)</f>
        <v>#REF!</v>
      </c>
      <c r="BT53" s="167" t="e">
        <f t="shared" si="0"/>
        <v>#REF!</v>
      </c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  <c r="IV53" s="167"/>
    </row>
    <row r="54" spans="1:256" ht="11.25">
      <c r="A54" s="80">
        <v>176</v>
      </c>
      <c r="B54" s="149" t="s">
        <v>426</v>
      </c>
      <c r="C54" s="150" t="s">
        <v>252</v>
      </c>
      <c r="D54" s="199" t="s">
        <v>253</v>
      </c>
      <c r="E54" s="149" t="s">
        <v>171</v>
      </c>
      <c r="F54" s="149" t="s">
        <v>427</v>
      </c>
      <c r="G54" s="150" t="s">
        <v>509</v>
      </c>
      <c r="H54" s="151" t="s">
        <v>417</v>
      </c>
      <c r="I54" s="152">
        <v>39</v>
      </c>
      <c r="J54" s="153">
        <v>42404</v>
      </c>
      <c r="K54" s="153">
        <v>42769</v>
      </c>
      <c r="L54" s="149" t="s">
        <v>418</v>
      </c>
      <c r="M54" s="149" t="s">
        <v>418</v>
      </c>
      <c r="N54" s="154" t="s">
        <v>419</v>
      </c>
      <c r="O54" s="149" t="s">
        <v>418</v>
      </c>
      <c r="P54" s="155" t="s">
        <v>419</v>
      </c>
      <c r="Q54" s="156">
        <v>439288.26</v>
      </c>
      <c r="R54" s="156">
        <v>46072.35</v>
      </c>
      <c r="S54" s="156" t="s">
        <v>420</v>
      </c>
      <c r="T54" s="157">
        <v>485360.61</v>
      </c>
      <c r="U54" s="156">
        <v>119536.69</v>
      </c>
      <c r="V54" s="83" t="s">
        <v>424</v>
      </c>
      <c r="W54" s="86">
        <v>4</v>
      </c>
      <c r="X54" s="168">
        <v>42433</v>
      </c>
      <c r="Y54" s="149">
        <v>89</v>
      </c>
      <c r="Z54" s="159">
        <v>42415</v>
      </c>
      <c r="AA54" s="159">
        <v>42465</v>
      </c>
      <c r="AB54" s="156" t="s">
        <v>420</v>
      </c>
      <c r="AC54" s="156" t="s">
        <v>420</v>
      </c>
      <c r="AD54" s="156" t="s">
        <v>420</v>
      </c>
      <c r="AE54" s="156" t="s">
        <v>420</v>
      </c>
      <c r="AF54" s="160" t="s">
        <v>420</v>
      </c>
      <c r="AG54" s="159">
        <v>42415</v>
      </c>
      <c r="AH54" s="157">
        <v>2071.17</v>
      </c>
      <c r="AI54" s="156" t="s">
        <v>420</v>
      </c>
      <c r="AJ54" s="156" t="s">
        <v>420</v>
      </c>
      <c r="AK54" s="156" t="s">
        <v>420</v>
      </c>
      <c r="AL54" s="156" t="s">
        <v>420</v>
      </c>
      <c r="AM54" s="156" t="s">
        <v>420</v>
      </c>
      <c r="AN54" s="156" t="s">
        <v>420</v>
      </c>
      <c r="AO54" s="156" t="s">
        <v>430</v>
      </c>
      <c r="AP54" s="154">
        <v>485360.61</v>
      </c>
      <c r="AQ54" s="156"/>
      <c r="AR54" s="157"/>
      <c r="AS54" s="157"/>
      <c r="AT54" s="157"/>
      <c r="AU54" s="162">
        <v>485360.61</v>
      </c>
      <c r="AV54" s="162"/>
      <c r="AW54" s="162"/>
      <c r="AX54" s="162"/>
      <c r="AY54" s="164">
        <v>0.39</v>
      </c>
      <c r="AZ54" s="162"/>
      <c r="BA54" s="162"/>
      <c r="BB54" s="162" t="s">
        <v>424</v>
      </c>
      <c r="BC54" s="165">
        <v>89</v>
      </c>
      <c r="BD54" s="80" t="s">
        <v>425</v>
      </c>
      <c r="BE54" s="81">
        <v>4</v>
      </c>
      <c r="BF54" s="75">
        <v>0.51</v>
      </c>
      <c r="BG54" s="82">
        <v>34.1</v>
      </c>
      <c r="BH54" s="82">
        <v>5</v>
      </c>
      <c r="BI54" s="82">
        <v>1</v>
      </c>
      <c r="BJ54" s="82">
        <v>1</v>
      </c>
      <c r="BK54" s="82">
        <v>0</v>
      </c>
      <c r="BL54" s="82">
        <v>0</v>
      </c>
      <c r="BM54" s="82">
        <v>41.1</v>
      </c>
      <c r="BN54" s="80">
        <v>2</v>
      </c>
      <c r="BO54" s="166">
        <v>243787</v>
      </c>
      <c r="BP54" s="85">
        <v>0.4977198499894748</v>
      </c>
      <c r="BQ54" s="167"/>
      <c r="BR54" s="167"/>
      <c r="BS54" s="38" t="e">
        <f>ROUND(SUMIF('Портфель кредитів'!#REF!,D54,'Портфель кредитів'!#REF!),2)</f>
        <v>#REF!</v>
      </c>
      <c r="BT54" s="167" t="e">
        <f t="shared" si="0"/>
        <v>#REF!</v>
      </c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  <c r="IV54" s="167"/>
    </row>
    <row r="55" spans="1:256" ht="11.25">
      <c r="A55" s="80">
        <v>178</v>
      </c>
      <c r="B55" s="149" t="s">
        <v>415</v>
      </c>
      <c r="C55" s="150" t="s">
        <v>510</v>
      </c>
      <c r="D55" s="199" t="s">
        <v>316</v>
      </c>
      <c r="E55" s="149" t="s">
        <v>171</v>
      </c>
      <c r="F55" s="149" t="s">
        <v>416</v>
      </c>
      <c r="G55" s="150" t="s">
        <v>511</v>
      </c>
      <c r="H55" s="150">
        <v>980</v>
      </c>
      <c r="I55" s="152">
        <v>50</v>
      </c>
      <c r="J55" s="149" t="s">
        <v>512</v>
      </c>
      <c r="K55" s="153">
        <v>42794</v>
      </c>
      <c r="L55" s="149" t="s">
        <v>418</v>
      </c>
      <c r="M55" s="149" t="s">
        <v>418</v>
      </c>
      <c r="N55" s="154" t="s">
        <v>419</v>
      </c>
      <c r="O55" s="149" t="s">
        <v>418</v>
      </c>
      <c r="P55" s="155" t="s">
        <v>419</v>
      </c>
      <c r="Q55" s="175">
        <v>257.53</v>
      </c>
      <c r="R55" s="175">
        <v>37.45</v>
      </c>
      <c r="S55" s="176">
        <v>0</v>
      </c>
      <c r="T55" s="157">
        <v>294.97999999999996</v>
      </c>
      <c r="U55" s="156">
        <v>294.98</v>
      </c>
      <c r="V55" s="155" t="s">
        <v>421</v>
      </c>
      <c r="W55" s="152">
        <v>1</v>
      </c>
      <c r="X55" s="177">
        <v>42416</v>
      </c>
      <c r="Y55" s="169">
        <v>111</v>
      </c>
      <c r="Z55" s="169" t="s">
        <v>420</v>
      </c>
      <c r="AA55" s="159" t="s">
        <v>420</v>
      </c>
      <c r="AB55" s="156" t="s">
        <v>420</v>
      </c>
      <c r="AC55" s="156" t="s">
        <v>420</v>
      </c>
      <c r="AD55" s="156" t="s">
        <v>420</v>
      </c>
      <c r="AE55" s="156" t="s">
        <v>420</v>
      </c>
      <c r="AF55" s="178" t="s">
        <v>420</v>
      </c>
      <c r="AG55" s="169" t="s">
        <v>420</v>
      </c>
      <c r="AH55" s="157">
        <v>0</v>
      </c>
      <c r="AI55" s="156" t="s">
        <v>420</v>
      </c>
      <c r="AJ55" s="156" t="s">
        <v>420</v>
      </c>
      <c r="AK55" s="156" t="s">
        <v>420</v>
      </c>
      <c r="AL55" s="156" t="s">
        <v>420</v>
      </c>
      <c r="AM55" s="156" t="s">
        <v>420</v>
      </c>
      <c r="AN55" s="156" t="s">
        <v>420</v>
      </c>
      <c r="AO55" s="156" t="s">
        <v>430</v>
      </c>
      <c r="AP55" s="154">
        <v>294.97999999999996</v>
      </c>
      <c r="AQ55" s="156"/>
      <c r="AR55" s="157"/>
      <c r="AS55" s="157"/>
      <c r="AT55" s="157"/>
      <c r="AU55" s="162">
        <v>294.97999999999996</v>
      </c>
      <c r="AV55" s="162"/>
      <c r="AW55" s="84">
        <v>8</v>
      </c>
      <c r="AX55" s="162"/>
      <c r="AY55" s="164">
        <v>0.5</v>
      </c>
      <c r="AZ55" s="162"/>
      <c r="BA55" s="162"/>
      <c r="BB55" s="162" t="s">
        <v>421</v>
      </c>
      <c r="BC55" s="165">
        <v>111</v>
      </c>
      <c r="BD55" s="149" t="s">
        <v>431</v>
      </c>
      <c r="BE55" s="81">
        <v>1</v>
      </c>
      <c r="BF55" s="75">
        <v>0.01</v>
      </c>
      <c r="BG55" s="82">
        <v>34.1</v>
      </c>
      <c r="BH55" s="82">
        <v>1</v>
      </c>
      <c r="BI55" s="82">
        <v>1</v>
      </c>
      <c r="BJ55" s="82">
        <v>1</v>
      </c>
      <c r="BK55" s="82">
        <v>0</v>
      </c>
      <c r="BL55" s="82">
        <v>0</v>
      </c>
      <c r="BM55" s="82">
        <v>37.1</v>
      </c>
      <c r="BN55" s="80">
        <v>2.5</v>
      </c>
      <c r="BO55" s="166">
        <v>1</v>
      </c>
      <c r="BP55" s="85">
        <v>0.9966099396569259</v>
      </c>
      <c r="BQ55" s="167" t="s">
        <v>513</v>
      </c>
      <c r="BR55" s="167"/>
      <c r="BS55" s="38" t="e">
        <f>ROUND(SUMIF('Портфель кредитів'!#REF!,D55,'Портфель кредитів'!#REF!),2)</f>
        <v>#REF!</v>
      </c>
      <c r="BT55" s="167" t="e">
        <f t="shared" si="0"/>
        <v>#REF!</v>
      </c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</row>
    <row r="56" spans="1:256" ht="11.25">
      <c r="A56" s="80">
        <v>179</v>
      </c>
      <c r="B56" s="149" t="s">
        <v>415</v>
      </c>
      <c r="C56" s="150" t="s">
        <v>318</v>
      </c>
      <c r="D56" s="199" t="s">
        <v>319</v>
      </c>
      <c r="E56" s="149" t="s">
        <v>171</v>
      </c>
      <c r="F56" s="149" t="s">
        <v>416</v>
      </c>
      <c r="G56" s="150" t="s">
        <v>514</v>
      </c>
      <c r="H56" s="150">
        <v>980</v>
      </c>
      <c r="I56" s="152">
        <v>50</v>
      </c>
      <c r="J56" s="149" t="s">
        <v>512</v>
      </c>
      <c r="K56" s="153">
        <v>42782</v>
      </c>
      <c r="L56" s="149" t="s">
        <v>418</v>
      </c>
      <c r="M56" s="149" t="s">
        <v>418</v>
      </c>
      <c r="N56" s="154" t="s">
        <v>419</v>
      </c>
      <c r="O56" s="149" t="s">
        <v>418</v>
      </c>
      <c r="P56" s="155" t="s">
        <v>419</v>
      </c>
      <c r="Q56" s="175">
        <v>347.22</v>
      </c>
      <c r="R56" s="175">
        <v>51.36</v>
      </c>
      <c r="S56" s="176">
        <v>0</v>
      </c>
      <c r="T56" s="157">
        <v>398.58000000000004</v>
      </c>
      <c r="U56" s="156">
        <v>398.58</v>
      </c>
      <c r="V56" s="155" t="s">
        <v>421</v>
      </c>
      <c r="W56" s="152">
        <v>1</v>
      </c>
      <c r="X56" s="177">
        <v>42416</v>
      </c>
      <c r="Y56" s="169">
        <v>111</v>
      </c>
      <c r="Z56" s="151" t="s">
        <v>420</v>
      </c>
      <c r="AA56" s="159" t="s">
        <v>420</v>
      </c>
      <c r="AB56" s="156" t="s">
        <v>420</v>
      </c>
      <c r="AC56" s="156" t="s">
        <v>420</v>
      </c>
      <c r="AD56" s="156" t="s">
        <v>420</v>
      </c>
      <c r="AE56" s="156" t="s">
        <v>420</v>
      </c>
      <c r="AF56" s="178" t="s">
        <v>420</v>
      </c>
      <c r="AG56" s="151" t="s">
        <v>420</v>
      </c>
      <c r="AH56" s="161">
        <v>0</v>
      </c>
      <c r="AI56" s="156" t="s">
        <v>420</v>
      </c>
      <c r="AJ56" s="156" t="s">
        <v>420</v>
      </c>
      <c r="AK56" s="156" t="s">
        <v>420</v>
      </c>
      <c r="AL56" s="156" t="s">
        <v>420</v>
      </c>
      <c r="AM56" s="156" t="s">
        <v>420</v>
      </c>
      <c r="AN56" s="156" t="s">
        <v>420</v>
      </c>
      <c r="AO56" s="156" t="s">
        <v>430</v>
      </c>
      <c r="AP56" s="154">
        <v>398.58000000000004</v>
      </c>
      <c r="AQ56" s="156"/>
      <c r="AR56" s="157"/>
      <c r="AS56" s="157"/>
      <c r="AT56" s="157"/>
      <c r="AU56" s="162">
        <v>398.58000000000004</v>
      </c>
      <c r="AV56" s="163">
        <v>0.2669</v>
      </c>
      <c r="AW56" s="84">
        <v>8</v>
      </c>
      <c r="AX56" s="163"/>
      <c r="AY56" s="164">
        <v>0.5</v>
      </c>
      <c r="AZ56" s="163"/>
      <c r="BA56" s="163"/>
      <c r="BB56" s="162" t="s">
        <v>421</v>
      </c>
      <c r="BC56" s="165">
        <v>111</v>
      </c>
      <c r="BD56" s="149" t="s">
        <v>431</v>
      </c>
      <c r="BE56" s="81">
        <v>1</v>
      </c>
      <c r="BF56" s="75">
        <v>0.01</v>
      </c>
      <c r="BG56" s="82">
        <v>34.1</v>
      </c>
      <c r="BH56" s="82">
        <v>1</v>
      </c>
      <c r="BI56" s="82">
        <v>1</v>
      </c>
      <c r="BJ56" s="82">
        <v>1</v>
      </c>
      <c r="BK56" s="82">
        <v>0</v>
      </c>
      <c r="BL56" s="82">
        <v>0</v>
      </c>
      <c r="BM56" s="82">
        <v>37.1</v>
      </c>
      <c r="BN56" s="80">
        <v>2.5</v>
      </c>
      <c r="BO56" s="166">
        <v>1</v>
      </c>
      <c r="BP56" s="85">
        <v>0.9974910933815043</v>
      </c>
      <c r="BQ56" s="167" t="s">
        <v>513</v>
      </c>
      <c r="BR56" s="167"/>
      <c r="BS56" s="38" t="e">
        <f>ROUND(SUMIF('Портфель кредитів'!#REF!,D56,'Портфель кредитів'!#REF!),2)</f>
        <v>#REF!</v>
      </c>
      <c r="BT56" s="167" t="e">
        <f t="shared" si="0"/>
        <v>#REF!</v>
      </c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  <c r="HW56" s="167"/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</row>
    <row r="57" spans="1:256" ht="11.25">
      <c r="A57" s="80">
        <v>180</v>
      </c>
      <c r="B57" s="149" t="s">
        <v>415</v>
      </c>
      <c r="C57" s="150" t="s">
        <v>307</v>
      </c>
      <c r="D57" s="199" t="s">
        <v>308</v>
      </c>
      <c r="E57" s="149" t="s">
        <v>171</v>
      </c>
      <c r="F57" s="149" t="s">
        <v>416</v>
      </c>
      <c r="G57" s="150" t="s">
        <v>515</v>
      </c>
      <c r="H57" s="150">
        <v>980</v>
      </c>
      <c r="I57" s="152">
        <v>50</v>
      </c>
      <c r="J57" s="149" t="s">
        <v>516</v>
      </c>
      <c r="K57" s="153">
        <v>42502</v>
      </c>
      <c r="L57" s="149" t="s">
        <v>418</v>
      </c>
      <c r="M57" s="149" t="s">
        <v>418</v>
      </c>
      <c r="N57" s="154" t="s">
        <v>419</v>
      </c>
      <c r="O57" s="149" t="s">
        <v>418</v>
      </c>
      <c r="P57" s="155" t="s">
        <v>419</v>
      </c>
      <c r="Q57" s="175">
        <v>286.59</v>
      </c>
      <c r="R57" s="175">
        <v>148.02</v>
      </c>
      <c r="S57" s="176">
        <v>0</v>
      </c>
      <c r="T57" s="157">
        <v>434.61</v>
      </c>
      <c r="U57" s="156">
        <v>434.61</v>
      </c>
      <c r="V57" s="155" t="s">
        <v>421</v>
      </c>
      <c r="W57" s="152">
        <v>1</v>
      </c>
      <c r="X57" s="179">
        <v>42117</v>
      </c>
      <c r="Y57" s="169">
        <v>395</v>
      </c>
      <c r="Z57" s="169" t="s">
        <v>420</v>
      </c>
      <c r="AA57" s="159" t="s">
        <v>420</v>
      </c>
      <c r="AB57" s="156" t="s">
        <v>420</v>
      </c>
      <c r="AC57" s="156" t="s">
        <v>420</v>
      </c>
      <c r="AD57" s="156" t="s">
        <v>420</v>
      </c>
      <c r="AE57" s="156" t="s">
        <v>420</v>
      </c>
      <c r="AF57" s="178" t="s">
        <v>420</v>
      </c>
      <c r="AG57" s="169" t="s">
        <v>420</v>
      </c>
      <c r="AH57" s="157">
        <v>0</v>
      </c>
      <c r="AI57" s="156" t="s">
        <v>420</v>
      </c>
      <c r="AJ57" s="156" t="s">
        <v>420</v>
      </c>
      <c r="AK57" s="156" t="s">
        <v>420</v>
      </c>
      <c r="AL57" s="156" t="s">
        <v>420</v>
      </c>
      <c r="AM57" s="156" t="s">
        <v>420</v>
      </c>
      <c r="AN57" s="156" t="s">
        <v>420</v>
      </c>
      <c r="AO57" s="156" t="s">
        <v>430</v>
      </c>
      <c r="AP57" s="154">
        <v>434.61</v>
      </c>
      <c r="AQ57" s="156"/>
      <c r="AR57" s="157"/>
      <c r="AS57" s="157"/>
      <c r="AT57" s="157"/>
      <c r="AU57" s="162">
        <v>434.61</v>
      </c>
      <c r="AV57" s="163">
        <v>0.0692</v>
      </c>
      <c r="AW57" s="84"/>
      <c r="AX57" s="163"/>
      <c r="AY57" s="164"/>
      <c r="AZ57" s="163"/>
      <c r="BA57" s="163"/>
      <c r="BB57" s="162" t="s">
        <v>421</v>
      </c>
      <c r="BC57" s="165">
        <v>395</v>
      </c>
      <c r="BD57" s="149" t="s">
        <v>471</v>
      </c>
      <c r="BE57" s="81">
        <v>1</v>
      </c>
      <c r="BF57" s="75">
        <v>0.01</v>
      </c>
      <c r="BG57" s="82">
        <v>34.1</v>
      </c>
      <c r="BH57" s="82">
        <v>1</v>
      </c>
      <c r="BI57" s="82">
        <v>1</v>
      </c>
      <c r="BJ57" s="82">
        <v>1</v>
      </c>
      <c r="BK57" s="82">
        <v>0</v>
      </c>
      <c r="BL57" s="82">
        <v>0</v>
      </c>
      <c r="BM57" s="82">
        <v>37.1</v>
      </c>
      <c r="BN57" s="80">
        <v>2.5</v>
      </c>
      <c r="BO57" s="166">
        <v>1</v>
      </c>
      <c r="BP57" s="85">
        <v>0.9976990865373553</v>
      </c>
      <c r="BQ57" s="167" t="s">
        <v>513</v>
      </c>
      <c r="BR57" s="167"/>
      <c r="BS57" s="38" t="e">
        <f>ROUND(SUMIF('Портфель кредитів'!#REF!,D57,'Портфель кредитів'!#REF!),2)</f>
        <v>#REF!</v>
      </c>
      <c r="BT57" s="167" t="e">
        <f t="shared" si="0"/>
        <v>#REF!</v>
      </c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1:256" ht="11.25">
      <c r="A58" s="80">
        <v>181</v>
      </c>
      <c r="B58" s="149" t="s">
        <v>415</v>
      </c>
      <c r="C58" s="150" t="s">
        <v>321</v>
      </c>
      <c r="D58" s="199" t="s">
        <v>322</v>
      </c>
      <c r="E58" s="149" t="s">
        <v>171</v>
      </c>
      <c r="F58" s="149" t="s">
        <v>416</v>
      </c>
      <c r="G58" s="150" t="s">
        <v>517</v>
      </c>
      <c r="H58" s="150">
        <v>980</v>
      </c>
      <c r="I58" s="152">
        <v>50</v>
      </c>
      <c r="J58" s="149" t="s">
        <v>512</v>
      </c>
      <c r="K58" s="153">
        <v>42794</v>
      </c>
      <c r="L58" s="149" t="s">
        <v>418</v>
      </c>
      <c r="M58" s="149" t="s">
        <v>418</v>
      </c>
      <c r="N58" s="154" t="s">
        <v>419</v>
      </c>
      <c r="O58" s="149" t="s">
        <v>418</v>
      </c>
      <c r="P58" s="155" t="s">
        <v>419</v>
      </c>
      <c r="Q58" s="175">
        <v>447.74</v>
      </c>
      <c r="R58" s="175">
        <v>65.27</v>
      </c>
      <c r="S58" s="176">
        <v>0</v>
      </c>
      <c r="T58" s="157">
        <v>513.01</v>
      </c>
      <c r="U58" s="156">
        <v>513.01</v>
      </c>
      <c r="V58" s="155" t="s">
        <v>421</v>
      </c>
      <c r="W58" s="152">
        <v>1</v>
      </c>
      <c r="X58" s="177">
        <v>42416</v>
      </c>
      <c r="Y58" s="169">
        <v>111</v>
      </c>
      <c r="Z58" s="151" t="s">
        <v>420</v>
      </c>
      <c r="AA58" s="159" t="s">
        <v>420</v>
      </c>
      <c r="AB58" s="156" t="s">
        <v>420</v>
      </c>
      <c r="AC58" s="156" t="s">
        <v>420</v>
      </c>
      <c r="AD58" s="156" t="s">
        <v>420</v>
      </c>
      <c r="AE58" s="156" t="s">
        <v>420</v>
      </c>
      <c r="AF58" s="178" t="s">
        <v>420</v>
      </c>
      <c r="AG58" s="151" t="s">
        <v>420</v>
      </c>
      <c r="AH58" s="161">
        <v>0</v>
      </c>
      <c r="AI58" s="156" t="s">
        <v>420</v>
      </c>
      <c r="AJ58" s="156" t="s">
        <v>420</v>
      </c>
      <c r="AK58" s="156" t="s">
        <v>420</v>
      </c>
      <c r="AL58" s="156" t="s">
        <v>420</v>
      </c>
      <c r="AM58" s="156" t="s">
        <v>420</v>
      </c>
      <c r="AN58" s="156" t="s">
        <v>420</v>
      </c>
      <c r="AO58" s="156" t="s">
        <v>430</v>
      </c>
      <c r="AP58" s="154">
        <v>513.01</v>
      </c>
      <c r="AQ58" s="156"/>
      <c r="AR58" s="157"/>
      <c r="AS58" s="157"/>
      <c r="AT58" s="157"/>
      <c r="AU58" s="162">
        <v>513.01</v>
      </c>
      <c r="AV58" s="162"/>
      <c r="AW58" s="84">
        <v>8</v>
      </c>
      <c r="AX58" s="162"/>
      <c r="AY58" s="164">
        <v>0.5</v>
      </c>
      <c r="AZ58" s="162"/>
      <c r="BA58" s="162"/>
      <c r="BB58" s="162" t="s">
        <v>421</v>
      </c>
      <c r="BC58" s="165">
        <v>111</v>
      </c>
      <c r="BD58" s="149" t="s">
        <v>431</v>
      </c>
      <c r="BE58" s="81">
        <v>1</v>
      </c>
      <c r="BF58" s="75">
        <v>0.01</v>
      </c>
      <c r="BG58" s="82">
        <v>34.1</v>
      </c>
      <c r="BH58" s="82">
        <v>1</v>
      </c>
      <c r="BI58" s="82">
        <v>1</v>
      </c>
      <c r="BJ58" s="82">
        <v>1</v>
      </c>
      <c r="BK58" s="82">
        <v>0</v>
      </c>
      <c r="BL58" s="82">
        <v>0</v>
      </c>
      <c r="BM58" s="82">
        <v>37.1</v>
      </c>
      <c r="BN58" s="80">
        <v>2.5</v>
      </c>
      <c r="BO58" s="166">
        <v>1</v>
      </c>
      <c r="BP58" s="85">
        <v>0.9980507202588643</v>
      </c>
      <c r="BQ58" s="167" t="s">
        <v>513</v>
      </c>
      <c r="BR58" s="167"/>
      <c r="BS58" s="38" t="e">
        <f>ROUND(SUMIF('Портфель кредитів'!#REF!,D58,'Портфель кредитів'!#REF!),2)</f>
        <v>#REF!</v>
      </c>
      <c r="BT58" s="167" t="e">
        <f t="shared" si="0"/>
        <v>#REF!</v>
      </c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1:256" ht="11.25">
      <c r="A59" s="80">
        <v>182</v>
      </c>
      <c r="B59" s="149" t="s">
        <v>415</v>
      </c>
      <c r="C59" s="150" t="s">
        <v>324</v>
      </c>
      <c r="D59" s="199" t="s">
        <v>325</v>
      </c>
      <c r="E59" s="149" t="s">
        <v>171</v>
      </c>
      <c r="F59" s="149" t="s">
        <v>416</v>
      </c>
      <c r="G59" s="150" t="s">
        <v>518</v>
      </c>
      <c r="H59" s="150">
        <v>980</v>
      </c>
      <c r="I59" s="152">
        <v>50</v>
      </c>
      <c r="J59" s="149" t="s">
        <v>519</v>
      </c>
      <c r="K59" s="153">
        <v>42776</v>
      </c>
      <c r="L59" s="149" t="s">
        <v>418</v>
      </c>
      <c r="M59" s="149" t="s">
        <v>418</v>
      </c>
      <c r="N59" s="154" t="s">
        <v>419</v>
      </c>
      <c r="O59" s="149" t="s">
        <v>418</v>
      </c>
      <c r="P59" s="155" t="s">
        <v>419</v>
      </c>
      <c r="Q59" s="175">
        <v>612.4</v>
      </c>
      <c r="R59" s="175">
        <v>94.08</v>
      </c>
      <c r="S59" s="176">
        <v>0</v>
      </c>
      <c r="T59" s="157">
        <v>706.48</v>
      </c>
      <c r="U59" s="156">
        <v>706.48</v>
      </c>
      <c r="V59" s="155" t="s">
        <v>421</v>
      </c>
      <c r="W59" s="152">
        <v>1</v>
      </c>
      <c r="X59" s="177">
        <v>42410</v>
      </c>
      <c r="Y59" s="169">
        <v>117</v>
      </c>
      <c r="Z59" s="151" t="s">
        <v>420</v>
      </c>
      <c r="AA59" s="159" t="s">
        <v>420</v>
      </c>
      <c r="AB59" s="156" t="s">
        <v>420</v>
      </c>
      <c r="AC59" s="156" t="s">
        <v>420</v>
      </c>
      <c r="AD59" s="156" t="s">
        <v>420</v>
      </c>
      <c r="AE59" s="156" t="s">
        <v>420</v>
      </c>
      <c r="AF59" s="178" t="s">
        <v>420</v>
      </c>
      <c r="AG59" s="151" t="s">
        <v>420</v>
      </c>
      <c r="AH59" s="161">
        <v>0</v>
      </c>
      <c r="AI59" s="156" t="s">
        <v>420</v>
      </c>
      <c r="AJ59" s="156" t="s">
        <v>420</v>
      </c>
      <c r="AK59" s="156" t="s">
        <v>420</v>
      </c>
      <c r="AL59" s="156" t="s">
        <v>420</v>
      </c>
      <c r="AM59" s="156" t="s">
        <v>420</v>
      </c>
      <c r="AN59" s="156" t="s">
        <v>420</v>
      </c>
      <c r="AO59" s="156" t="s">
        <v>430</v>
      </c>
      <c r="AP59" s="154">
        <v>706.48</v>
      </c>
      <c r="AQ59" s="156"/>
      <c r="AR59" s="157"/>
      <c r="AS59" s="157"/>
      <c r="AT59" s="157"/>
      <c r="AU59" s="162">
        <v>706.48</v>
      </c>
      <c r="AV59" s="162"/>
      <c r="AW59" s="84">
        <v>8</v>
      </c>
      <c r="AX59" s="162"/>
      <c r="AY59" s="164">
        <v>0.5</v>
      </c>
      <c r="AZ59" s="162"/>
      <c r="BA59" s="162"/>
      <c r="BB59" s="162" t="s">
        <v>421</v>
      </c>
      <c r="BC59" s="165">
        <v>117</v>
      </c>
      <c r="BD59" s="149" t="s">
        <v>431</v>
      </c>
      <c r="BE59" s="81">
        <v>1</v>
      </c>
      <c r="BF59" s="75">
        <v>0.01</v>
      </c>
      <c r="BG59" s="82">
        <v>34.1</v>
      </c>
      <c r="BH59" s="82">
        <v>1</v>
      </c>
      <c r="BI59" s="82">
        <v>1</v>
      </c>
      <c r="BJ59" s="82">
        <v>1</v>
      </c>
      <c r="BK59" s="82">
        <v>0</v>
      </c>
      <c r="BL59" s="82">
        <v>0</v>
      </c>
      <c r="BM59" s="82">
        <v>37.1</v>
      </c>
      <c r="BN59" s="80">
        <v>2.5</v>
      </c>
      <c r="BO59" s="166">
        <v>1</v>
      </c>
      <c r="BP59" s="85">
        <v>0.9985845317631072</v>
      </c>
      <c r="BQ59" s="167" t="s">
        <v>513</v>
      </c>
      <c r="BR59" s="167"/>
      <c r="BS59" s="38" t="e">
        <f>ROUND(SUMIF('Портфель кредитів'!#REF!,D59,'Портфель кредитів'!#REF!),2)</f>
        <v>#REF!</v>
      </c>
      <c r="BT59" s="167" t="e">
        <f t="shared" si="0"/>
        <v>#REF!</v>
      </c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1:256" ht="11.25">
      <c r="A60" s="80">
        <v>184</v>
      </c>
      <c r="B60" s="149" t="s">
        <v>415</v>
      </c>
      <c r="C60" s="150" t="s">
        <v>327</v>
      </c>
      <c r="D60" s="199" t="s">
        <v>328</v>
      </c>
      <c r="E60" s="149" t="s">
        <v>171</v>
      </c>
      <c r="F60" s="149" t="s">
        <v>416</v>
      </c>
      <c r="G60" s="150" t="s">
        <v>520</v>
      </c>
      <c r="H60" s="150">
        <v>980</v>
      </c>
      <c r="I60" s="152">
        <v>50</v>
      </c>
      <c r="J60" s="149" t="s">
        <v>521</v>
      </c>
      <c r="K60" s="153">
        <v>42775</v>
      </c>
      <c r="L60" s="149" t="s">
        <v>418</v>
      </c>
      <c r="M60" s="149" t="s">
        <v>418</v>
      </c>
      <c r="N60" s="154" t="s">
        <v>419</v>
      </c>
      <c r="O60" s="149" t="s">
        <v>418</v>
      </c>
      <c r="P60" s="155" t="s">
        <v>419</v>
      </c>
      <c r="Q60" s="175">
        <v>754.42</v>
      </c>
      <c r="R60" s="175">
        <v>116.39</v>
      </c>
      <c r="S60" s="176">
        <v>0</v>
      </c>
      <c r="T60" s="157">
        <v>870.81</v>
      </c>
      <c r="U60" s="156">
        <v>870.81</v>
      </c>
      <c r="V60" s="155" t="s">
        <v>421</v>
      </c>
      <c r="W60" s="152">
        <v>1</v>
      </c>
      <c r="X60" s="177">
        <v>42409</v>
      </c>
      <c r="Y60" s="169">
        <v>118</v>
      </c>
      <c r="Z60" s="151" t="s">
        <v>420</v>
      </c>
      <c r="AA60" s="159" t="s">
        <v>420</v>
      </c>
      <c r="AB60" s="156" t="s">
        <v>420</v>
      </c>
      <c r="AC60" s="156" t="s">
        <v>420</v>
      </c>
      <c r="AD60" s="156" t="s">
        <v>420</v>
      </c>
      <c r="AE60" s="156" t="s">
        <v>420</v>
      </c>
      <c r="AF60" s="178" t="s">
        <v>420</v>
      </c>
      <c r="AG60" s="151" t="s">
        <v>420</v>
      </c>
      <c r="AH60" s="161">
        <v>0</v>
      </c>
      <c r="AI60" s="156" t="s">
        <v>420</v>
      </c>
      <c r="AJ60" s="156" t="s">
        <v>420</v>
      </c>
      <c r="AK60" s="156" t="s">
        <v>420</v>
      </c>
      <c r="AL60" s="156" t="s">
        <v>420</v>
      </c>
      <c r="AM60" s="156" t="s">
        <v>420</v>
      </c>
      <c r="AN60" s="156" t="s">
        <v>420</v>
      </c>
      <c r="AO60" s="156" t="s">
        <v>430</v>
      </c>
      <c r="AP60" s="154">
        <v>870.81</v>
      </c>
      <c r="AQ60" s="156"/>
      <c r="AR60" s="157"/>
      <c r="AS60" s="157"/>
      <c r="AT60" s="157"/>
      <c r="AU60" s="162">
        <v>870.81</v>
      </c>
      <c r="AV60" s="162"/>
      <c r="AW60" s="84">
        <v>8</v>
      </c>
      <c r="AX60" s="162"/>
      <c r="AY60" s="164">
        <v>0.5</v>
      </c>
      <c r="AZ60" s="162"/>
      <c r="BA60" s="162"/>
      <c r="BB60" s="162" t="s">
        <v>421</v>
      </c>
      <c r="BC60" s="165">
        <v>118</v>
      </c>
      <c r="BD60" s="149" t="s">
        <v>431</v>
      </c>
      <c r="BE60" s="81">
        <v>1</v>
      </c>
      <c r="BF60" s="75">
        <v>0.01</v>
      </c>
      <c r="BG60" s="82">
        <v>34.1</v>
      </c>
      <c r="BH60" s="82">
        <v>1</v>
      </c>
      <c r="BI60" s="82">
        <v>1</v>
      </c>
      <c r="BJ60" s="82">
        <v>1</v>
      </c>
      <c r="BK60" s="82">
        <v>0</v>
      </c>
      <c r="BL60" s="82">
        <v>0</v>
      </c>
      <c r="BM60" s="82">
        <v>37.1</v>
      </c>
      <c r="BN60" s="80">
        <v>2.5</v>
      </c>
      <c r="BO60" s="166">
        <v>1</v>
      </c>
      <c r="BP60" s="85">
        <v>0.9988516438717975</v>
      </c>
      <c r="BQ60" s="167" t="s">
        <v>513</v>
      </c>
      <c r="BR60" s="167"/>
      <c r="BS60" s="38" t="e">
        <f>ROUND(SUMIF('Портфель кредитів'!#REF!,D60,'Портфель кредитів'!#REF!),2)</f>
        <v>#REF!</v>
      </c>
      <c r="BT60" s="167" t="e">
        <f t="shared" si="0"/>
        <v>#REF!</v>
      </c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1:256" ht="11.25">
      <c r="A61" s="88">
        <v>185</v>
      </c>
      <c r="B61" s="180" t="s">
        <v>415</v>
      </c>
      <c r="C61" s="181" t="s">
        <v>310</v>
      </c>
      <c r="D61" s="207" t="s">
        <v>311</v>
      </c>
      <c r="E61" s="180" t="s">
        <v>171</v>
      </c>
      <c r="F61" s="180" t="s">
        <v>416</v>
      </c>
      <c r="G61" s="181" t="s">
        <v>522</v>
      </c>
      <c r="H61" s="181">
        <v>980</v>
      </c>
      <c r="I61" s="182">
        <v>50</v>
      </c>
      <c r="J61" s="180" t="s">
        <v>523</v>
      </c>
      <c r="K61" s="183">
        <v>42369</v>
      </c>
      <c r="L61" s="180" t="s">
        <v>418</v>
      </c>
      <c r="M61" s="180" t="s">
        <v>418</v>
      </c>
      <c r="N61" s="184" t="s">
        <v>419</v>
      </c>
      <c r="O61" s="180" t="s">
        <v>418</v>
      </c>
      <c r="P61" s="185" t="s">
        <v>419</v>
      </c>
      <c r="Q61" s="186">
        <v>537.97</v>
      </c>
      <c r="R61" s="186">
        <v>383.32</v>
      </c>
      <c r="S61" s="187">
        <v>0</v>
      </c>
      <c r="T61" s="188">
        <v>921.29</v>
      </c>
      <c r="U61" s="189">
        <v>921.29</v>
      </c>
      <c r="V61" s="185" t="s">
        <v>421</v>
      </c>
      <c r="W61" s="182">
        <v>1</v>
      </c>
      <c r="X61" s="190">
        <v>42004</v>
      </c>
      <c r="Y61" s="191">
        <v>523</v>
      </c>
      <c r="Z61" s="192" t="s">
        <v>420</v>
      </c>
      <c r="AA61" s="193" t="s">
        <v>420</v>
      </c>
      <c r="AB61" s="189" t="s">
        <v>420</v>
      </c>
      <c r="AC61" s="189" t="s">
        <v>420</v>
      </c>
      <c r="AD61" s="189" t="s">
        <v>420</v>
      </c>
      <c r="AE61" s="189" t="s">
        <v>420</v>
      </c>
      <c r="AF61" s="194" t="s">
        <v>420</v>
      </c>
      <c r="AG61" s="192" t="s">
        <v>420</v>
      </c>
      <c r="AH61" s="195">
        <v>0</v>
      </c>
      <c r="AI61" s="189" t="s">
        <v>420</v>
      </c>
      <c r="AJ61" s="189" t="s">
        <v>420</v>
      </c>
      <c r="AK61" s="189" t="s">
        <v>420</v>
      </c>
      <c r="AL61" s="189" t="s">
        <v>420</v>
      </c>
      <c r="AM61" s="189" t="s">
        <v>420</v>
      </c>
      <c r="AN61" s="189" t="s">
        <v>420</v>
      </c>
      <c r="AO61" s="189" t="s">
        <v>430</v>
      </c>
      <c r="AP61" s="184">
        <v>921.29</v>
      </c>
      <c r="AQ61" s="189"/>
      <c r="AR61" s="188"/>
      <c r="AS61" s="188"/>
      <c r="AT61" s="188"/>
      <c r="AU61" s="196">
        <v>921.29</v>
      </c>
      <c r="AV61" s="163">
        <v>0.0692</v>
      </c>
      <c r="AW61" s="84"/>
      <c r="AX61" s="197"/>
      <c r="AY61" s="164"/>
      <c r="AZ61" s="197"/>
      <c r="BA61" s="197"/>
      <c r="BB61" s="196" t="s">
        <v>421</v>
      </c>
      <c r="BC61" s="198">
        <v>523</v>
      </c>
      <c r="BD61" s="180" t="s">
        <v>471</v>
      </c>
      <c r="BE61" s="89">
        <v>1</v>
      </c>
      <c r="BF61" s="90">
        <v>0.01</v>
      </c>
      <c r="BG61" s="91">
        <v>34.1</v>
      </c>
      <c r="BH61" s="91">
        <v>1</v>
      </c>
      <c r="BI61" s="91">
        <v>1</v>
      </c>
      <c r="BJ61" s="91">
        <v>1</v>
      </c>
      <c r="BK61" s="91">
        <v>0</v>
      </c>
      <c r="BL61" s="91">
        <v>0</v>
      </c>
      <c r="BM61" s="91">
        <v>37.1</v>
      </c>
      <c r="BN61" s="80">
        <v>2.5</v>
      </c>
      <c r="BO61" s="166">
        <v>1</v>
      </c>
      <c r="BP61" s="85">
        <v>0.9989145654462764</v>
      </c>
      <c r="BQ61" s="167" t="s">
        <v>513</v>
      </c>
      <c r="BR61" s="167"/>
      <c r="BS61" s="38" t="e">
        <f>ROUND(SUMIF('Портфель кредитів'!#REF!,D61,'Портфель кредитів'!#REF!),2)</f>
        <v>#REF!</v>
      </c>
      <c r="BT61" s="167" t="e">
        <f t="shared" si="0"/>
        <v>#REF!</v>
      </c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1:256" ht="11.25">
      <c r="A62" s="80">
        <v>186</v>
      </c>
      <c r="B62" s="149" t="s">
        <v>415</v>
      </c>
      <c r="C62" s="150" t="s">
        <v>330</v>
      </c>
      <c r="D62" s="199" t="s">
        <v>331</v>
      </c>
      <c r="E62" s="149" t="s">
        <v>171</v>
      </c>
      <c r="F62" s="149" t="s">
        <v>416</v>
      </c>
      <c r="G62" s="150" t="s">
        <v>524</v>
      </c>
      <c r="H62" s="150">
        <v>980</v>
      </c>
      <c r="I62" s="152">
        <v>50</v>
      </c>
      <c r="J62" s="149" t="s">
        <v>512</v>
      </c>
      <c r="K62" s="153">
        <v>42782</v>
      </c>
      <c r="L62" s="149" t="s">
        <v>418</v>
      </c>
      <c r="M62" s="149" t="s">
        <v>418</v>
      </c>
      <c r="N62" s="154" t="s">
        <v>419</v>
      </c>
      <c r="O62" s="149" t="s">
        <v>418</v>
      </c>
      <c r="P62" s="155" t="s">
        <v>419</v>
      </c>
      <c r="Q62" s="156">
        <v>1326.72</v>
      </c>
      <c r="R62" s="156">
        <v>194.74</v>
      </c>
      <c r="S62" s="156">
        <v>0</v>
      </c>
      <c r="T62" s="157">
        <v>1521.46</v>
      </c>
      <c r="U62" s="156">
        <v>1521.46</v>
      </c>
      <c r="V62" s="155" t="s">
        <v>421</v>
      </c>
      <c r="W62" s="152">
        <v>1</v>
      </c>
      <c r="X62" s="158">
        <v>42416</v>
      </c>
      <c r="Y62" s="169">
        <v>111</v>
      </c>
      <c r="Z62" s="151" t="s">
        <v>420</v>
      </c>
      <c r="AA62" s="159" t="s">
        <v>420</v>
      </c>
      <c r="AB62" s="156" t="s">
        <v>420</v>
      </c>
      <c r="AC62" s="156" t="s">
        <v>420</v>
      </c>
      <c r="AD62" s="156" t="s">
        <v>420</v>
      </c>
      <c r="AE62" s="156" t="s">
        <v>420</v>
      </c>
      <c r="AF62" s="156" t="s">
        <v>420</v>
      </c>
      <c r="AG62" s="151" t="s">
        <v>420</v>
      </c>
      <c r="AH62" s="161">
        <v>0</v>
      </c>
      <c r="AI62" s="156" t="s">
        <v>420</v>
      </c>
      <c r="AJ62" s="156" t="s">
        <v>420</v>
      </c>
      <c r="AK62" s="156" t="s">
        <v>420</v>
      </c>
      <c r="AL62" s="156" t="s">
        <v>420</v>
      </c>
      <c r="AM62" s="156" t="s">
        <v>420</v>
      </c>
      <c r="AN62" s="156" t="s">
        <v>420</v>
      </c>
      <c r="AO62" s="156" t="s">
        <v>430</v>
      </c>
      <c r="AP62" s="154">
        <v>1521.46</v>
      </c>
      <c r="AQ62" s="156"/>
      <c r="AR62" s="157"/>
      <c r="AS62" s="157"/>
      <c r="AT62" s="157"/>
      <c r="AU62" s="162">
        <v>1521.46</v>
      </c>
      <c r="AV62" s="163">
        <v>0.2669</v>
      </c>
      <c r="AW62" s="84">
        <v>8</v>
      </c>
      <c r="AX62" s="163"/>
      <c r="AY62" s="164">
        <v>0.5</v>
      </c>
      <c r="AZ62" s="163"/>
      <c r="BA62" s="163"/>
      <c r="BB62" s="162" t="s">
        <v>421</v>
      </c>
      <c r="BC62" s="165">
        <v>111</v>
      </c>
      <c r="BD62" s="149" t="s">
        <v>431</v>
      </c>
      <c r="BE62" s="81">
        <v>1</v>
      </c>
      <c r="BF62" s="75">
        <v>0.01</v>
      </c>
      <c r="BG62" s="82">
        <v>34.1</v>
      </c>
      <c r="BH62" s="82">
        <v>1</v>
      </c>
      <c r="BI62" s="82">
        <v>1</v>
      </c>
      <c r="BJ62" s="82">
        <v>1</v>
      </c>
      <c r="BK62" s="82">
        <v>0</v>
      </c>
      <c r="BL62" s="82">
        <v>0</v>
      </c>
      <c r="BM62" s="82">
        <v>37.1</v>
      </c>
      <c r="BN62" s="80">
        <v>2.5</v>
      </c>
      <c r="BO62" s="166">
        <v>1</v>
      </c>
      <c r="BP62" s="85">
        <v>0.9993427365819674</v>
      </c>
      <c r="BQ62" s="167" t="s">
        <v>513</v>
      </c>
      <c r="BR62" s="167"/>
      <c r="BS62" s="38" t="e">
        <f>ROUND(SUMIF('Портфель кредитів'!#REF!,D62,'Портфель кредитів'!#REF!),2)</f>
        <v>#REF!</v>
      </c>
      <c r="BT62" s="167" t="e">
        <f t="shared" si="0"/>
        <v>#REF!</v>
      </c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1:256" ht="11.25">
      <c r="A63" s="80">
        <v>187</v>
      </c>
      <c r="B63" s="149" t="s">
        <v>415</v>
      </c>
      <c r="C63" s="150" t="s">
        <v>333</v>
      </c>
      <c r="D63" s="199" t="s">
        <v>334</v>
      </c>
      <c r="E63" s="149" t="s">
        <v>171</v>
      </c>
      <c r="F63" s="149" t="s">
        <v>416</v>
      </c>
      <c r="G63" s="150" t="s">
        <v>525</v>
      </c>
      <c r="H63" s="150">
        <v>980</v>
      </c>
      <c r="I63" s="152">
        <v>50</v>
      </c>
      <c r="J63" s="149" t="s">
        <v>512</v>
      </c>
      <c r="K63" s="153">
        <v>42782</v>
      </c>
      <c r="L63" s="149" t="s">
        <v>418</v>
      </c>
      <c r="M63" s="149" t="s">
        <v>418</v>
      </c>
      <c r="N63" s="154" t="s">
        <v>419</v>
      </c>
      <c r="O63" s="149" t="s">
        <v>418</v>
      </c>
      <c r="P63" s="155" t="s">
        <v>419</v>
      </c>
      <c r="Q63" s="156">
        <v>1606.58</v>
      </c>
      <c r="R63" s="156">
        <v>235.4</v>
      </c>
      <c r="S63" s="156">
        <v>0</v>
      </c>
      <c r="T63" s="157">
        <v>1841.98</v>
      </c>
      <c r="U63" s="156">
        <v>1841.98</v>
      </c>
      <c r="V63" s="155" t="s">
        <v>421</v>
      </c>
      <c r="W63" s="152">
        <v>1</v>
      </c>
      <c r="X63" s="158">
        <v>42416</v>
      </c>
      <c r="Y63" s="169">
        <v>111</v>
      </c>
      <c r="Z63" s="151" t="s">
        <v>420</v>
      </c>
      <c r="AA63" s="159" t="s">
        <v>420</v>
      </c>
      <c r="AB63" s="156" t="s">
        <v>420</v>
      </c>
      <c r="AC63" s="156" t="s">
        <v>420</v>
      </c>
      <c r="AD63" s="156" t="s">
        <v>420</v>
      </c>
      <c r="AE63" s="156" t="s">
        <v>420</v>
      </c>
      <c r="AF63" s="156" t="s">
        <v>420</v>
      </c>
      <c r="AG63" s="151" t="s">
        <v>420</v>
      </c>
      <c r="AH63" s="161">
        <v>0</v>
      </c>
      <c r="AI63" s="156" t="s">
        <v>420</v>
      </c>
      <c r="AJ63" s="156" t="s">
        <v>420</v>
      </c>
      <c r="AK63" s="156" t="s">
        <v>420</v>
      </c>
      <c r="AL63" s="156" t="s">
        <v>420</v>
      </c>
      <c r="AM63" s="156" t="s">
        <v>420</v>
      </c>
      <c r="AN63" s="156" t="s">
        <v>420</v>
      </c>
      <c r="AO63" s="156" t="s">
        <v>430</v>
      </c>
      <c r="AP63" s="154">
        <v>1841.98</v>
      </c>
      <c r="AQ63" s="156"/>
      <c r="AR63" s="157"/>
      <c r="AS63" s="157"/>
      <c r="AT63" s="157"/>
      <c r="AU63" s="162">
        <v>1841.98</v>
      </c>
      <c r="AV63" s="163">
        <v>0.2669</v>
      </c>
      <c r="AW63" s="84">
        <v>8</v>
      </c>
      <c r="AX63" s="163"/>
      <c r="AY63" s="164">
        <v>0.5</v>
      </c>
      <c r="AZ63" s="163"/>
      <c r="BA63" s="163"/>
      <c r="BB63" s="162" t="s">
        <v>421</v>
      </c>
      <c r="BC63" s="165">
        <v>111</v>
      </c>
      <c r="BD63" s="149" t="s">
        <v>431</v>
      </c>
      <c r="BE63" s="81">
        <v>1</v>
      </c>
      <c r="BF63" s="75">
        <v>0.01</v>
      </c>
      <c r="BG63" s="82">
        <v>34.1</v>
      </c>
      <c r="BH63" s="82">
        <v>1</v>
      </c>
      <c r="BI63" s="82">
        <v>1</v>
      </c>
      <c r="BJ63" s="82">
        <v>1</v>
      </c>
      <c r="BK63" s="82">
        <v>0</v>
      </c>
      <c r="BL63" s="82">
        <v>0</v>
      </c>
      <c r="BM63" s="82">
        <v>37.1</v>
      </c>
      <c r="BN63" s="80">
        <v>2.5</v>
      </c>
      <c r="BO63" s="166">
        <v>1</v>
      </c>
      <c r="BP63" s="85">
        <v>0.9994571059403468</v>
      </c>
      <c r="BQ63" s="167" t="s">
        <v>513</v>
      </c>
      <c r="BR63" s="167"/>
      <c r="BS63" s="38" t="e">
        <f>ROUND(SUMIF('Портфель кредитів'!#REF!,D63,'Портфель кредитів'!#REF!),2)</f>
        <v>#REF!</v>
      </c>
      <c r="BT63" s="167" t="e">
        <f t="shared" si="0"/>
        <v>#REF!</v>
      </c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  <c r="GW63" s="167"/>
      <c r="GX63" s="167"/>
      <c r="GY63" s="167"/>
      <c r="GZ63" s="167"/>
      <c r="HA63" s="167"/>
      <c r="HB63" s="167"/>
      <c r="HC63" s="167"/>
      <c r="HD63" s="167"/>
      <c r="HE63" s="167"/>
      <c r="HF63" s="167"/>
      <c r="HG63" s="167"/>
      <c r="HH63" s="167"/>
      <c r="HI63" s="167"/>
      <c r="HJ63" s="167"/>
      <c r="HK63" s="167"/>
      <c r="HL63" s="167"/>
      <c r="HM63" s="167"/>
      <c r="HN63" s="167"/>
      <c r="HO63" s="167"/>
      <c r="HP63" s="167"/>
      <c r="HQ63" s="167"/>
      <c r="HR63" s="167"/>
      <c r="HS63" s="167"/>
      <c r="HT63" s="167"/>
      <c r="HU63" s="167"/>
      <c r="HV63" s="167"/>
      <c r="HW63" s="167"/>
      <c r="HX63" s="167"/>
      <c r="HY63" s="167"/>
      <c r="HZ63" s="167"/>
      <c r="IA63" s="167"/>
      <c r="IB63" s="167"/>
      <c r="IC63" s="167"/>
      <c r="ID63" s="167"/>
      <c r="IE63" s="167"/>
      <c r="IF63" s="167"/>
      <c r="IG63" s="167"/>
      <c r="IH63" s="167"/>
      <c r="II63" s="167"/>
      <c r="IJ63" s="167"/>
      <c r="IK63" s="167"/>
      <c r="IL63" s="167"/>
      <c r="IM63" s="167"/>
      <c r="IN63" s="167"/>
      <c r="IO63" s="167"/>
      <c r="IP63" s="167"/>
      <c r="IQ63" s="167"/>
      <c r="IR63" s="167"/>
      <c r="IS63" s="167"/>
      <c r="IT63" s="167"/>
      <c r="IU63" s="167"/>
      <c r="IV63" s="167"/>
    </row>
    <row r="64" spans="1:256" ht="11.25">
      <c r="A64" s="80">
        <v>188</v>
      </c>
      <c r="B64" s="149" t="s">
        <v>415</v>
      </c>
      <c r="C64" s="150" t="s">
        <v>313</v>
      </c>
      <c r="D64" s="199" t="s">
        <v>314</v>
      </c>
      <c r="E64" s="149" t="s">
        <v>171</v>
      </c>
      <c r="F64" s="149" t="s">
        <v>416</v>
      </c>
      <c r="G64" s="150" t="s">
        <v>526</v>
      </c>
      <c r="H64" s="150">
        <v>980</v>
      </c>
      <c r="I64" s="152">
        <v>50</v>
      </c>
      <c r="J64" s="149" t="s">
        <v>527</v>
      </c>
      <c r="K64" s="153">
        <v>42356</v>
      </c>
      <c r="L64" s="149" t="s">
        <v>418</v>
      </c>
      <c r="M64" s="149" t="s">
        <v>418</v>
      </c>
      <c r="N64" s="154" t="s">
        <v>419</v>
      </c>
      <c r="O64" s="149" t="s">
        <v>418</v>
      </c>
      <c r="P64" s="155" t="s">
        <v>419</v>
      </c>
      <c r="Q64" s="156">
        <v>3677.53</v>
      </c>
      <c r="R64" s="156">
        <v>2676.46</v>
      </c>
      <c r="S64" s="156">
        <v>0</v>
      </c>
      <c r="T64" s="157">
        <v>6353.99</v>
      </c>
      <c r="U64" s="156">
        <v>6353.99</v>
      </c>
      <c r="V64" s="155" t="s">
        <v>421</v>
      </c>
      <c r="W64" s="152">
        <v>1</v>
      </c>
      <c r="X64" s="158">
        <v>41988</v>
      </c>
      <c r="Y64" s="169">
        <v>536</v>
      </c>
      <c r="Z64" s="151" t="s">
        <v>420</v>
      </c>
      <c r="AA64" s="159" t="s">
        <v>420</v>
      </c>
      <c r="AB64" s="156" t="s">
        <v>420</v>
      </c>
      <c r="AC64" s="156" t="s">
        <v>420</v>
      </c>
      <c r="AD64" s="156" t="s">
        <v>420</v>
      </c>
      <c r="AE64" s="156" t="s">
        <v>420</v>
      </c>
      <c r="AF64" s="156" t="s">
        <v>420</v>
      </c>
      <c r="AG64" s="151" t="s">
        <v>420</v>
      </c>
      <c r="AH64" s="161">
        <v>0</v>
      </c>
      <c r="AI64" s="156" t="s">
        <v>420</v>
      </c>
      <c r="AJ64" s="156" t="s">
        <v>420</v>
      </c>
      <c r="AK64" s="156" t="s">
        <v>420</v>
      </c>
      <c r="AL64" s="156" t="s">
        <v>420</v>
      </c>
      <c r="AM64" s="156" t="s">
        <v>420</v>
      </c>
      <c r="AN64" s="156" t="s">
        <v>420</v>
      </c>
      <c r="AO64" s="156" t="s">
        <v>430</v>
      </c>
      <c r="AP64" s="154">
        <v>6353.99</v>
      </c>
      <c r="AQ64" s="156"/>
      <c r="AR64" s="157"/>
      <c r="AS64" s="157"/>
      <c r="AT64" s="157"/>
      <c r="AU64" s="162">
        <v>6353.99</v>
      </c>
      <c r="AV64" s="163">
        <v>0.0692</v>
      </c>
      <c r="AW64" s="84"/>
      <c r="AX64" s="163"/>
      <c r="AY64" s="164"/>
      <c r="AZ64" s="163"/>
      <c r="BA64" s="163"/>
      <c r="BB64" s="162" t="s">
        <v>421</v>
      </c>
      <c r="BC64" s="165">
        <v>536</v>
      </c>
      <c r="BD64" s="149" t="s">
        <v>471</v>
      </c>
      <c r="BE64" s="81">
        <v>1</v>
      </c>
      <c r="BF64" s="75">
        <v>0.01</v>
      </c>
      <c r="BG64" s="82">
        <v>34.1</v>
      </c>
      <c r="BH64" s="82">
        <v>1</v>
      </c>
      <c r="BI64" s="82">
        <v>1</v>
      </c>
      <c r="BJ64" s="82">
        <v>1</v>
      </c>
      <c r="BK64" s="82">
        <v>0</v>
      </c>
      <c r="BL64" s="82">
        <v>0</v>
      </c>
      <c r="BM64" s="82">
        <v>37.1</v>
      </c>
      <c r="BN64" s="80">
        <v>2.5</v>
      </c>
      <c r="BO64" s="166">
        <v>1</v>
      </c>
      <c r="BP64" s="85">
        <v>0.9998426185751</v>
      </c>
      <c r="BQ64" s="167" t="s">
        <v>513</v>
      </c>
      <c r="BR64" s="167"/>
      <c r="BS64" s="38" t="e">
        <f>ROUND(SUMIF('Портфель кредитів'!#REF!,D64,'Портфель кредитів'!#REF!),2)</f>
        <v>#REF!</v>
      </c>
      <c r="BT64" s="167" t="e">
        <f t="shared" si="0"/>
        <v>#REF!</v>
      </c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  <c r="GW64" s="167"/>
      <c r="GX64" s="167"/>
      <c r="GY64" s="167"/>
      <c r="GZ64" s="167"/>
      <c r="HA64" s="167"/>
      <c r="HB64" s="167"/>
      <c r="HC64" s="167"/>
      <c r="HD64" s="167"/>
      <c r="HE64" s="167"/>
      <c r="HF64" s="167"/>
      <c r="HG64" s="167"/>
      <c r="HH64" s="167"/>
      <c r="HI64" s="167"/>
      <c r="HJ64" s="167"/>
      <c r="HK64" s="167"/>
      <c r="HL64" s="167"/>
      <c r="HM64" s="167"/>
      <c r="HN64" s="167"/>
      <c r="HO64" s="167"/>
      <c r="HP64" s="167"/>
      <c r="HQ64" s="167"/>
      <c r="HR64" s="167"/>
      <c r="HS64" s="167"/>
      <c r="HT64" s="167"/>
      <c r="HU64" s="167"/>
      <c r="HV64" s="167"/>
      <c r="HW64" s="167"/>
      <c r="HX64" s="167"/>
      <c r="HY64" s="167"/>
      <c r="HZ64" s="167"/>
      <c r="IA64" s="167"/>
      <c r="IB64" s="167"/>
      <c r="IC64" s="167"/>
      <c r="ID64" s="167"/>
      <c r="IE64" s="167"/>
      <c r="IF64" s="167"/>
      <c r="IG64" s="167"/>
      <c r="IH64" s="167"/>
      <c r="II64" s="167"/>
      <c r="IJ64" s="167"/>
      <c r="IK64" s="167"/>
      <c r="IL64" s="167"/>
      <c r="IM64" s="167"/>
      <c r="IN64" s="167"/>
      <c r="IO64" s="167"/>
      <c r="IP64" s="167"/>
      <c r="IQ64" s="167"/>
      <c r="IR64" s="167"/>
      <c r="IS64" s="167"/>
      <c r="IT64" s="167"/>
      <c r="IU64" s="167"/>
      <c r="IV64" s="167"/>
    </row>
    <row r="65" spans="1:256" ht="11.25">
      <c r="A65" s="80">
        <v>189</v>
      </c>
      <c r="B65" s="149" t="s">
        <v>415</v>
      </c>
      <c r="C65" s="150" t="s">
        <v>237</v>
      </c>
      <c r="D65" s="199" t="s">
        <v>238</v>
      </c>
      <c r="E65" s="149" t="s">
        <v>171</v>
      </c>
      <c r="F65" s="149" t="s">
        <v>416</v>
      </c>
      <c r="G65" s="150" t="s">
        <v>528</v>
      </c>
      <c r="H65" s="150">
        <v>840</v>
      </c>
      <c r="I65" s="152">
        <v>50</v>
      </c>
      <c r="J65" s="149" t="s">
        <v>512</v>
      </c>
      <c r="K65" s="153">
        <v>42782</v>
      </c>
      <c r="L65" s="149" t="s">
        <v>418</v>
      </c>
      <c r="M65" s="149" t="s">
        <v>418</v>
      </c>
      <c r="N65" s="154" t="s">
        <v>419</v>
      </c>
      <c r="O65" s="149" t="s">
        <v>418</v>
      </c>
      <c r="P65" s="155" t="s">
        <v>419</v>
      </c>
      <c r="Q65" s="156">
        <v>21409.47</v>
      </c>
      <c r="R65" s="156" t="s">
        <v>420</v>
      </c>
      <c r="S65" s="156">
        <v>0</v>
      </c>
      <c r="T65" s="157">
        <v>21409.47</v>
      </c>
      <c r="U65" s="156">
        <v>21409.47</v>
      </c>
      <c r="V65" s="155" t="s">
        <v>421</v>
      </c>
      <c r="W65" s="152">
        <v>1</v>
      </c>
      <c r="X65" s="168">
        <v>42416</v>
      </c>
      <c r="Y65" s="169">
        <v>111</v>
      </c>
      <c r="Z65" s="169" t="s">
        <v>420</v>
      </c>
      <c r="AA65" s="159" t="s">
        <v>420</v>
      </c>
      <c r="AB65" s="156" t="s">
        <v>420</v>
      </c>
      <c r="AC65" s="156" t="s">
        <v>420</v>
      </c>
      <c r="AD65" s="156" t="s">
        <v>420</v>
      </c>
      <c r="AE65" s="156" t="s">
        <v>420</v>
      </c>
      <c r="AF65" s="156" t="s">
        <v>420</v>
      </c>
      <c r="AG65" s="169" t="s">
        <v>420</v>
      </c>
      <c r="AH65" s="157">
        <v>0</v>
      </c>
      <c r="AI65" s="156" t="s">
        <v>420</v>
      </c>
      <c r="AJ65" s="156" t="s">
        <v>420</v>
      </c>
      <c r="AK65" s="156" t="s">
        <v>420</v>
      </c>
      <c r="AL65" s="156" t="s">
        <v>420</v>
      </c>
      <c r="AM65" s="156" t="s">
        <v>420</v>
      </c>
      <c r="AN65" s="156" t="s">
        <v>420</v>
      </c>
      <c r="AO65" s="156" t="s">
        <v>430</v>
      </c>
      <c r="AP65" s="154">
        <v>21409.47</v>
      </c>
      <c r="AQ65" s="156"/>
      <c r="AR65" s="157"/>
      <c r="AS65" s="157"/>
      <c r="AT65" s="157"/>
      <c r="AU65" s="162">
        <v>21409.47</v>
      </c>
      <c r="AV65" s="163">
        <v>0.2669</v>
      </c>
      <c r="AW65" s="84">
        <v>8</v>
      </c>
      <c r="AX65" s="163"/>
      <c r="AY65" s="164">
        <v>0.5</v>
      </c>
      <c r="AZ65" s="163"/>
      <c r="BA65" s="163"/>
      <c r="BB65" s="162" t="s">
        <v>421</v>
      </c>
      <c r="BC65" s="165">
        <v>111</v>
      </c>
      <c r="BD65" s="149" t="s">
        <v>431</v>
      </c>
      <c r="BE65" s="81">
        <v>1</v>
      </c>
      <c r="BF65" s="75">
        <v>0.01</v>
      </c>
      <c r="BG65" s="82">
        <v>34.1</v>
      </c>
      <c r="BH65" s="82">
        <v>1</v>
      </c>
      <c r="BI65" s="82">
        <v>1</v>
      </c>
      <c r="BJ65" s="82">
        <v>1</v>
      </c>
      <c r="BK65" s="82">
        <v>0</v>
      </c>
      <c r="BL65" s="82">
        <v>0</v>
      </c>
      <c r="BM65" s="82">
        <v>37.1</v>
      </c>
      <c r="BN65" s="80">
        <v>2.5</v>
      </c>
      <c r="BO65" s="166">
        <v>1</v>
      </c>
      <c r="BP65" s="85">
        <v>0.9999532916975525</v>
      </c>
      <c r="BQ65" s="167" t="s">
        <v>513</v>
      </c>
      <c r="BR65" s="167"/>
      <c r="BS65" s="38" t="e">
        <f>ROUND(SUMIF('Портфель кредитів'!#REF!,D65,'Портфель кредитів'!#REF!),2)</f>
        <v>#REF!</v>
      </c>
      <c r="BT65" s="167" t="e">
        <f t="shared" si="0"/>
        <v>#REF!</v>
      </c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  <c r="IT65" s="167"/>
      <c r="IU65" s="167"/>
      <c r="IV65" s="167"/>
    </row>
  </sheetData>
  <sheetProtection/>
  <autoFilter ref="A7:IU65"/>
  <conditionalFormatting sqref="D1:D65536">
    <cfRule type="duplicateValues" priority="1" dxfId="1" stopIfTrue="1">
      <formula>AND(COUNTIF($D$1:$D$65536,D1)&gt;1,NOT(ISBLANK(D1)))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66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1" sqref="A1:A2"/>
    </sheetView>
  </sheetViews>
  <sheetFormatPr defaultColWidth="9.140625" defaultRowHeight="15"/>
  <cols>
    <col min="1" max="1" width="9.140625" style="16" customWidth="1"/>
    <col min="2" max="3" width="9.8515625" style="16" customWidth="1"/>
    <col min="4" max="4" width="7.57421875" style="16" customWidth="1"/>
    <col min="5" max="5" width="17.421875" style="15" customWidth="1"/>
    <col min="6" max="6" width="7.140625" style="15" customWidth="1"/>
    <col min="7" max="7" width="19.8515625" style="15" customWidth="1"/>
    <col min="8" max="9" width="9.8515625" style="15" customWidth="1"/>
    <col min="10" max="10" width="7.28125" style="15" customWidth="1"/>
    <col min="11" max="11" width="11.28125" style="15" customWidth="1"/>
    <col min="12" max="12" width="8.7109375" style="15" customWidth="1"/>
    <col min="13" max="13" width="7.7109375" style="15" customWidth="1"/>
    <col min="14" max="14" width="24.8515625" style="15" customWidth="1"/>
    <col min="15" max="15" width="14.421875" style="15" customWidth="1"/>
    <col min="16" max="16" width="13.00390625" style="15" customWidth="1"/>
    <col min="17" max="17" width="9.140625" style="15" customWidth="1"/>
    <col min="18" max="18" width="9.140625" style="16" customWidth="1"/>
    <col min="19" max="19" width="13.8515625" style="15" customWidth="1"/>
    <col min="20" max="22" width="12.8515625" style="15" customWidth="1"/>
    <col min="23" max="23" width="9.421875" style="15" customWidth="1"/>
    <col min="24" max="24" width="12.00390625" style="15" customWidth="1"/>
    <col min="25" max="25" width="17.28125" style="15" customWidth="1"/>
    <col min="26" max="26" width="16.7109375" style="15" customWidth="1"/>
    <col min="27" max="27" width="16.57421875" style="15" customWidth="1"/>
    <col min="28" max="28" width="13.7109375" style="15" customWidth="1"/>
    <col min="29" max="29" width="13.8515625" style="15" customWidth="1"/>
    <col min="30" max="41" width="12.7109375" style="15" customWidth="1"/>
    <col min="42" max="43" width="10.28125" style="15" customWidth="1"/>
    <col min="44" max="44" width="11.28125" style="15" customWidth="1"/>
    <col min="45" max="45" width="31.28125" style="15" customWidth="1"/>
    <col min="46" max="46" width="14.00390625" style="15" customWidth="1"/>
    <col min="47" max="48" width="15.8515625" style="15" customWidth="1"/>
    <col min="49" max="49" width="8.7109375" style="16" customWidth="1"/>
    <col min="50" max="50" width="8.421875" style="15" customWidth="1"/>
    <col min="51" max="51" width="11.28125" style="15" customWidth="1"/>
    <col min="52" max="52" width="7.28125" style="15" customWidth="1"/>
    <col min="53" max="53" width="8.7109375" style="15" customWidth="1"/>
    <col min="54" max="54" width="12.8515625" style="15" customWidth="1"/>
    <col min="55" max="55" width="7.57421875" style="15" customWidth="1"/>
    <col min="56" max="56" width="13.421875" style="15" customWidth="1"/>
    <col min="57" max="57" width="13.140625" style="15" customWidth="1"/>
    <col min="58" max="58" width="8.7109375" style="15" customWidth="1"/>
    <col min="59" max="59" width="11.7109375" style="15" customWidth="1"/>
    <col min="60" max="60" width="15.8515625" style="15" customWidth="1"/>
    <col min="61" max="61" width="8.28125" style="15" customWidth="1"/>
    <col min="62" max="62" width="10.28125" style="15" customWidth="1"/>
    <col min="63" max="63" width="11.8515625" style="15" customWidth="1"/>
    <col min="64" max="64" width="8.7109375" style="15" customWidth="1"/>
    <col min="65" max="65" width="9.140625" style="15" customWidth="1"/>
    <col min="66" max="66" width="13.28125" style="15" customWidth="1"/>
    <col min="67" max="67" width="9.140625" style="15" customWidth="1"/>
    <col min="68" max="68" width="11.00390625" style="16" customWidth="1"/>
    <col min="69" max="69" width="14.28125" style="15" customWidth="1"/>
    <col min="70" max="70" width="10.421875" style="15" customWidth="1"/>
    <col min="71" max="71" width="10.140625" style="15" customWidth="1"/>
    <col min="72" max="72" width="10.00390625" style="15" customWidth="1"/>
    <col min="73" max="16384" width="9.140625" style="15" customWidth="1"/>
  </cols>
  <sheetData>
    <row r="1" spans="1:72" s="1" customFormat="1" ht="17.25" customHeight="1" thickBot="1">
      <c r="A1" s="260" t="s">
        <v>96</v>
      </c>
      <c r="B1" s="260" t="s">
        <v>97</v>
      </c>
      <c r="C1" s="260" t="s">
        <v>135</v>
      </c>
      <c r="D1" s="247" t="s">
        <v>136</v>
      </c>
      <c r="E1" s="262" t="s">
        <v>0</v>
      </c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4"/>
      <c r="S1" s="265" t="s">
        <v>1</v>
      </c>
      <c r="T1" s="266"/>
      <c r="U1" s="266"/>
      <c r="V1" s="266"/>
      <c r="W1" s="266"/>
      <c r="X1" s="267"/>
      <c r="Y1" s="268" t="s">
        <v>2</v>
      </c>
      <c r="Z1" s="269"/>
      <c r="AA1" s="269"/>
      <c r="AB1" s="269"/>
      <c r="AC1" s="270"/>
      <c r="AD1" s="271" t="s">
        <v>3</v>
      </c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3"/>
      <c r="AS1" s="257" t="s">
        <v>4</v>
      </c>
      <c r="AT1" s="258"/>
      <c r="AU1" s="258"/>
      <c r="AV1" s="259"/>
      <c r="AW1" s="249" t="s">
        <v>5</v>
      </c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1" t="s">
        <v>6</v>
      </c>
      <c r="BI1" s="252"/>
      <c r="BJ1" s="252"/>
      <c r="BK1" s="252"/>
      <c r="BL1" s="252"/>
      <c r="BM1" s="252"/>
      <c r="BN1" s="252"/>
      <c r="BO1" s="253"/>
      <c r="BP1" s="254" t="s">
        <v>106</v>
      </c>
      <c r="BQ1" s="255"/>
      <c r="BR1" s="255"/>
      <c r="BS1" s="255"/>
      <c r="BT1" s="256"/>
    </row>
    <row r="2" spans="1:72" s="6" customFormat="1" ht="67.5" customHeight="1" thickBot="1">
      <c r="A2" s="261"/>
      <c r="B2" s="261"/>
      <c r="C2" s="261"/>
      <c r="D2" s="248"/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3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99</v>
      </c>
      <c r="R2" s="2" t="s">
        <v>19</v>
      </c>
      <c r="S2" s="3" t="s">
        <v>98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131</v>
      </c>
      <c r="AE2" s="2" t="s">
        <v>132</v>
      </c>
      <c r="AF2" s="2" t="s">
        <v>133</v>
      </c>
      <c r="AG2" s="2" t="s">
        <v>134</v>
      </c>
      <c r="AH2" s="2" t="s">
        <v>158</v>
      </c>
      <c r="AI2" s="2" t="s">
        <v>159</v>
      </c>
      <c r="AJ2" s="2" t="s">
        <v>160</v>
      </c>
      <c r="AK2" s="2" t="s">
        <v>161</v>
      </c>
      <c r="AL2" s="2" t="s">
        <v>168</v>
      </c>
      <c r="AM2" s="2" t="s">
        <v>167</v>
      </c>
      <c r="AN2" s="2" t="s">
        <v>166</v>
      </c>
      <c r="AO2" s="2" t="s">
        <v>165</v>
      </c>
      <c r="AP2" s="2" t="s">
        <v>30</v>
      </c>
      <c r="AQ2" s="2" t="s">
        <v>31</v>
      </c>
      <c r="AR2" s="4" t="s">
        <v>32</v>
      </c>
      <c r="AS2" s="4" t="s">
        <v>33</v>
      </c>
      <c r="AT2" s="5" t="s">
        <v>34</v>
      </c>
      <c r="AU2" s="2" t="s">
        <v>35</v>
      </c>
      <c r="AV2" s="2" t="s">
        <v>36</v>
      </c>
      <c r="AW2" s="2" t="s">
        <v>37</v>
      </c>
      <c r="AX2" s="2" t="s">
        <v>38</v>
      </c>
      <c r="AY2" s="2" t="s">
        <v>119</v>
      </c>
      <c r="AZ2" s="2" t="s">
        <v>39</v>
      </c>
      <c r="BA2" s="2" t="s">
        <v>40</v>
      </c>
      <c r="BB2" s="2" t="s">
        <v>41</v>
      </c>
      <c r="BC2" s="2" t="s">
        <v>42</v>
      </c>
      <c r="BD2" s="2" t="s">
        <v>43</v>
      </c>
      <c r="BE2" s="2" t="s">
        <v>44</v>
      </c>
      <c r="BF2" s="2" t="s">
        <v>45</v>
      </c>
      <c r="BG2" s="2" t="s">
        <v>46</v>
      </c>
      <c r="BH2" s="2" t="s">
        <v>47</v>
      </c>
      <c r="BI2" s="2" t="s">
        <v>48</v>
      </c>
      <c r="BJ2" s="2" t="s">
        <v>49</v>
      </c>
      <c r="BK2" s="2" t="s">
        <v>50</v>
      </c>
      <c r="BL2" s="2" t="s">
        <v>51</v>
      </c>
      <c r="BM2" s="2" t="s">
        <v>52</v>
      </c>
      <c r="BN2" s="2" t="s">
        <v>53</v>
      </c>
      <c r="BO2" s="2" t="s">
        <v>54</v>
      </c>
      <c r="BP2" s="2" t="s">
        <v>107</v>
      </c>
      <c r="BQ2" s="2" t="s">
        <v>108</v>
      </c>
      <c r="BR2" s="2" t="s">
        <v>115</v>
      </c>
      <c r="BS2" s="2" t="s">
        <v>109</v>
      </c>
      <c r="BT2" s="2" t="s">
        <v>116</v>
      </c>
    </row>
    <row r="3" spans="1:72" s="11" customFormat="1" ht="11.25" customHeight="1">
      <c r="A3" s="7" t="s">
        <v>55</v>
      </c>
      <c r="B3" s="7" t="s">
        <v>55</v>
      </c>
      <c r="C3" s="7" t="s">
        <v>55</v>
      </c>
      <c r="D3" s="7" t="s">
        <v>55</v>
      </c>
      <c r="E3" s="8" t="s">
        <v>56</v>
      </c>
      <c r="F3" s="8" t="s">
        <v>57</v>
      </c>
      <c r="G3" s="8" t="s">
        <v>58</v>
      </c>
      <c r="H3" s="8" t="s">
        <v>59</v>
      </c>
      <c r="I3" s="8" t="s">
        <v>60</v>
      </c>
      <c r="J3" s="8" t="s">
        <v>61</v>
      </c>
      <c r="K3" s="8" t="s">
        <v>62</v>
      </c>
      <c r="L3" s="8" t="s">
        <v>63</v>
      </c>
      <c r="M3" s="8" t="s">
        <v>64</v>
      </c>
      <c r="N3" s="8" t="s">
        <v>65</v>
      </c>
      <c r="O3" s="8" t="s">
        <v>66</v>
      </c>
      <c r="P3" s="8" t="s">
        <v>67</v>
      </c>
      <c r="Q3" s="8" t="s">
        <v>117</v>
      </c>
      <c r="R3" s="8" t="s">
        <v>118</v>
      </c>
      <c r="S3" s="8" t="s">
        <v>68</v>
      </c>
      <c r="T3" s="8" t="s">
        <v>69</v>
      </c>
      <c r="U3" s="8" t="s">
        <v>70</v>
      </c>
      <c r="V3" s="8" t="s">
        <v>71</v>
      </c>
      <c r="W3" s="8" t="s">
        <v>72</v>
      </c>
      <c r="X3" s="8" t="s">
        <v>73</v>
      </c>
      <c r="Y3" s="8" t="s">
        <v>74</v>
      </c>
      <c r="Z3" s="8" t="s">
        <v>75</v>
      </c>
      <c r="AA3" s="8" t="s">
        <v>76</v>
      </c>
      <c r="AB3" s="8" t="s">
        <v>77</v>
      </c>
      <c r="AC3" s="8" t="s">
        <v>78</v>
      </c>
      <c r="AD3" s="8" t="s">
        <v>79</v>
      </c>
      <c r="AE3" s="8" t="s">
        <v>80</v>
      </c>
      <c r="AF3" s="8" t="s">
        <v>100</v>
      </c>
      <c r="AG3" s="8" t="s">
        <v>81</v>
      </c>
      <c r="AH3" s="8" t="s">
        <v>82</v>
      </c>
      <c r="AI3" s="8" t="s">
        <v>83</v>
      </c>
      <c r="AJ3" s="8" t="s">
        <v>101</v>
      </c>
      <c r="AK3" s="8" t="s">
        <v>102</v>
      </c>
      <c r="AL3" s="8" t="s">
        <v>103</v>
      </c>
      <c r="AM3" s="8" t="s">
        <v>104</v>
      </c>
      <c r="AN3" s="8" t="s">
        <v>105</v>
      </c>
      <c r="AO3" s="8" t="s">
        <v>162</v>
      </c>
      <c r="AP3" s="8" t="s">
        <v>163</v>
      </c>
      <c r="AQ3" s="8" t="s">
        <v>164</v>
      </c>
      <c r="AR3" s="8" t="s">
        <v>101</v>
      </c>
      <c r="AS3" s="9" t="s">
        <v>84</v>
      </c>
      <c r="AT3" s="10" t="s">
        <v>85</v>
      </c>
      <c r="AU3" s="8" t="s">
        <v>86</v>
      </c>
      <c r="AV3" s="8" t="s">
        <v>87</v>
      </c>
      <c r="AW3" s="8" t="s">
        <v>120</v>
      </c>
      <c r="AX3" s="8" t="s">
        <v>121</v>
      </c>
      <c r="AY3" s="8" t="s">
        <v>122</v>
      </c>
      <c r="AZ3" s="8" t="s">
        <v>123</v>
      </c>
      <c r="BA3" s="8" t="s">
        <v>124</v>
      </c>
      <c r="BB3" s="8" t="s">
        <v>125</v>
      </c>
      <c r="BC3" s="8" t="s">
        <v>126</v>
      </c>
      <c r="BD3" s="8" t="s">
        <v>127</v>
      </c>
      <c r="BE3" s="8" t="s">
        <v>128</v>
      </c>
      <c r="BF3" s="8" t="s">
        <v>129</v>
      </c>
      <c r="BG3" s="8" t="s">
        <v>130</v>
      </c>
      <c r="BH3" s="8" t="s">
        <v>88</v>
      </c>
      <c r="BI3" s="8" t="s">
        <v>89</v>
      </c>
      <c r="BJ3" s="8" t="s">
        <v>90</v>
      </c>
      <c r="BK3" s="8" t="s">
        <v>91</v>
      </c>
      <c r="BL3" s="8" t="s">
        <v>92</v>
      </c>
      <c r="BM3" s="8" t="s">
        <v>93</v>
      </c>
      <c r="BN3" s="8" t="s">
        <v>94</v>
      </c>
      <c r="BO3" s="8" t="s">
        <v>95</v>
      </c>
      <c r="BP3" s="8" t="s">
        <v>110</v>
      </c>
      <c r="BQ3" s="8" t="s">
        <v>111</v>
      </c>
      <c r="BR3" s="8" t="s">
        <v>112</v>
      </c>
      <c r="BS3" s="8" t="s">
        <v>113</v>
      </c>
      <c r="BT3" s="8" t="s">
        <v>114</v>
      </c>
    </row>
    <row r="4" spans="1:72" s="20" customFormat="1" ht="12.75">
      <c r="A4" s="17">
        <v>9141589</v>
      </c>
      <c r="B4" s="17" t="s">
        <v>169</v>
      </c>
      <c r="C4" s="17">
        <v>203</v>
      </c>
      <c r="D4" s="23">
        <v>1</v>
      </c>
      <c r="E4" s="18" t="s">
        <v>170</v>
      </c>
      <c r="F4" s="17">
        <v>339555</v>
      </c>
      <c r="G4" s="18" t="s">
        <v>177</v>
      </c>
      <c r="H4" s="19">
        <v>41681</v>
      </c>
      <c r="I4" s="19">
        <v>42045</v>
      </c>
      <c r="J4" s="23">
        <v>980</v>
      </c>
      <c r="K4" s="22">
        <v>800000</v>
      </c>
      <c r="L4" s="209">
        <v>0.32</v>
      </c>
      <c r="M4" s="209">
        <v>0.005</v>
      </c>
      <c r="N4" s="25" t="s">
        <v>534</v>
      </c>
      <c r="O4" s="25" t="s">
        <v>568</v>
      </c>
      <c r="P4" s="25" t="s">
        <v>529</v>
      </c>
      <c r="Q4" s="17" t="s">
        <v>171</v>
      </c>
      <c r="R4" s="17" t="s">
        <v>171</v>
      </c>
      <c r="S4" s="21">
        <f>SUM(T4:V4)</f>
        <v>113923.15999999999</v>
      </c>
      <c r="T4" s="22">
        <v>80000</v>
      </c>
      <c r="U4" s="22">
        <v>28961.4</v>
      </c>
      <c r="V4" s="22">
        <v>4961.76</v>
      </c>
      <c r="W4" s="243" t="s">
        <v>172</v>
      </c>
      <c r="X4" s="22">
        <f>S4</f>
        <v>113923.15999999999</v>
      </c>
      <c r="Y4" s="23" t="s">
        <v>461</v>
      </c>
      <c r="Z4" s="17" t="s">
        <v>172</v>
      </c>
      <c r="AA4" s="17" t="s">
        <v>172</v>
      </c>
      <c r="AB4" s="23" t="s">
        <v>461</v>
      </c>
      <c r="AC4" s="23" t="s">
        <v>461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4">
        <v>41806</v>
      </c>
      <c r="AQ4" s="22">
        <v>3753.12</v>
      </c>
      <c r="AR4" s="244">
        <v>2572</v>
      </c>
      <c r="AS4" s="23">
        <v>4</v>
      </c>
      <c r="AT4" s="239">
        <v>45695</v>
      </c>
      <c r="AU4" s="17" t="s">
        <v>171</v>
      </c>
      <c r="AV4" s="17" t="s">
        <v>171</v>
      </c>
      <c r="AW4" s="17" t="s">
        <v>171</v>
      </c>
      <c r="AX4" s="17" t="s">
        <v>172</v>
      </c>
      <c r="AY4" s="17" t="s">
        <v>172</v>
      </c>
      <c r="AZ4" s="17" t="s">
        <v>172</v>
      </c>
      <c r="BA4" s="17" t="s">
        <v>172</v>
      </c>
      <c r="BB4" s="17" t="s">
        <v>172</v>
      </c>
      <c r="BC4" s="17" t="s">
        <v>172</v>
      </c>
      <c r="BD4" s="17" t="s">
        <v>172</v>
      </c>
      <c r="BE4" s="17" t="s">
        <v>172</v>
      </c>
      <c r="BF4" s="17" t="s">
        <v>172</v>
      </c>
      <c r="BG4" s="17" t="s">
        <v>172</v>
      </c>
      <c r="BH4" s="23" t="s">
        <v>461</v>
      </c>
      <c r="BI4" s="23" t="s">
        <v>171</v>
      </c>
      <c r="BJ4" s="23" t="s">
        <v>171</v>
      </c>
      <c r="BK4" s="23" t="s">
        <v>171</v>
      </c>
      <c r="BL4" s="17" t="s">
        <v>171</v>
      </c>
      <c r="BM4" s="17" t="s">
        <v>171</v>
      </c>
      <c r="BN4" s="17" t="s">
        <v>171</v>
      </c>
      <c r="BO4" s="17" t="s">
        <v>172</v>
      </c>
      <c r="BP4" s="17" t="s">
        <v>461</v>
      </c>
      <c r="BQ4" s="17" t="s">
        <v>579</v>
      </c>
      <c r="BR4" s="17">
        <v>3</v>
      </c>
      <c r="BS4" s="19">
        <v>44379</v>
      </c>
      <c r="BT4" s="17">
        <v>911.39</v>
      </c>
    </row>
    <row r="5" spans="1:72" s="20" customFormat="1" ht="12.75">
      <c r="A5" s="17">
        <v>9142027</v>
      </c>
      <c r="B5" s="17" t="s">
        <v>169</v>
      </c>
      <c r="C5" s="17">
        <v>203</v>
      </c>
      <c r="D5" s="23">
        <v>1</v>
      </c>
      <c r="E5" s="18" t="s">
        <v>170</v>
      </c>
      <c r="F5" s="17">
        <v>339555</v>
      </c>
      <c r="G5" s="18" t="s">
        <v>185</v>
      </c>
      <c r="H5" s="19">
        <v>42163</v>
      </c>
      <c r="I5" s="19">
        <v>42528</v>
      </c>
      <c r="J5" s="23">
        <v>980</v>
      </c>
      <c r="K5" s="22">
        <v>20000</v>
      </c>
      <c r="L5" s="209">
        <v>0.39</v>
      </c>
      <c r="M5" s="209">
        <v>0.005</v>
      </c>
      <c r="N5" s="25" t="s">
        <v>534</v>
      </c>
      <c r="O5" s="25" t="s">
        <v>568</v>
      </c>
      <c r="P5" s="25" t="s">
        <v>569</v>
      </c>
      <c r="Q5" s="17" t="s">
        <v>171</v>
      </c>
      <c r="R5" s="17" t="s">
        <v>171</v>
      </c>
      <c r="S5" s="21">
        <f aca="true" t="shared" si="0" ref="S5:S62">SUM(T5:V5)</f>
        <v>44180.38</v>
      </c>
      <c r="T5" s="22">
        <v>15587.31</v>
      </c>
      <c r="U5" s="22">
        <v>27423.97</v>
      </c>
      <c r="V5" s="22">
        <v>1169.1</v>
      </c>
      <c r="W5" s="243" t="s">
        <v>172</v>
      </c>
      <c r="X5" s="22">
        <f aca="true" t="shared" si="1" ref="X5:X60">S5</f>
        <v>44180.38</v>
      </c>
      <c r="Y5" s="23" t="s">
        <v>461</v>
      </c>
      <c r="Z5" s="17" t="s">
        <v>172</v>
      </c>
      <c r="AA5" s="17" t="s">
        <v>172</v>
      </c>
      <c r="AB5" s="23" t="s">
        <v>461</v>
      </c>
      <c r="AC5" s="23" t="s">
        <v>461</v>
      </c>
      <c r="AD5" s="22">
        <v>0</v>
      </c>
      <c r="AE5" s="22">
        <v>0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v>0</v>
      </c>
      <c r="AP5" s="24">
        <v>42587</v>
      </c>
      <c r="AQ5" s="22">
        <v>1400.58</v>
      </c>
      <c r="AR5" s="244">
        <v>1973</v>
      </c>
      <c r="AS5" s="23">
        <v>1</v>
      </c>
      <c r="AT5" s="239">
        <v>46178</v>
      </c>
      <c r="AU5" s="17" t="s">
        <v>171</v>
      </c>
      <c r="AV5" s="17" t="s">
        <v>171</v>
      </c>
      <c r="AW5" s="17" t="s">
        <v>171</v>
      </c>
      <c r="AX5" s="17" t="s">
        <v>172</v>
      </c>
      <c r="AY5" s="17" t="s">
        <v>172</v>
      </c>
      <c r="AZ5" s="17" t="s">
        <v>172</v>
      </c>
      <c r="BA5" s="17" t="s">
        <v>172</v>
      </c>
      <c r="BB5" s="17" t="s">
        <v>172</v>
      </c>
      <c r="BC5" s="17" t="s">
        <v>172</v>
      </c>
      <c r="BD5" s="17" t="s">
        <v>172</v>
      </c>
      <c r="BE5" s="17" t="s">
        <v>172</v>
      </c>
      <c r="BF5" s="17" t="s">
        <v>172</v>
      </c>
      <c r="BG5" s="17" t="s">
        <v>172</v>
      </c>
      <c r="BH5" s="23" t="s">
        <v>461</v>
      </c>
      <c r="BI5" s="23" t="s">
        <v>171</v>
      </c>
      <c r="BJ5" s="23" t="s">
        <v>171</v>
      </c>
      <c r="BK5" s="23" t="s">
        <v>171</v>
      </c>
      <c r="BL5" s="17" t="s">
        <v>171</v>
      </c>
      <c r="BM5" s="17" t="s">
        <v>171</v>
      </c>
      <c r="BN5" s="17" t="s">
        <v>171</v>
      </c>
      <c r="BO5" s="17" t="s">
        <v>172</v>
      </c>
      <c r="BP5" s="17" t="s">
        <v>461</v>
      </c>
      <c r="BQ5" s="17" t="s">
        <v>579</v>
      </c>
      <c r="BR5" s="17">
        <v>3</v>
      </c>
      <c r="BS5" s="19">
        <v>44379</v>
      </c>
      <c r="BT5" s="17">
        <v>337.19</v>
      </c>
    </row>
    <row r="6" spans="1:72" s="20" customFormat="1" ht="12.75">
      <c r="A6" s="17">
        <v>9139361</v>
      </c>
      <c r="B6" s="17" t="s">
        <v>169</v>
      </c>
      <c r="C6" s="17">
        <v>203</v>
      </c>
      <c r="D6" s="23">
        <v>1</v>
      </c>
      <c r="E6" s="18" t="s">
        <v>170</v>
      </c>
      <c r="F6" s="17">
        <v>339555</v>
      </c>
      <c r="G6" s="18" t="s">
        <v>188</v>
      </c>
      <c r="H6" s="19">
        <v>42212</v>
      </c>
      <c r="I6" s="19">
        <v>42577</v>
      </c>
      <c r="J6" s="23">
        <v>980</v>
      </c>
      <c r="K6" s="22">
        <v>50000</v>
      </c>
      <c r="L6" s="209">
        <v>0.41</v>
      </c>
      <c r="M6" s="209">
        <v>0.005</v>
      </c>
      <c r="N6" s="25" t="s">
        <v>534</v>
      </c>
      <c r="O6" s="25" t="s">
        <v>568</v>
      </c>
      <c r="P6" s="25" t="s">
        <v>529</v>
      </c>
      <c r="Q6" s="17" t="s">
        <v>171</v>
      </c>
      <c r="R6" s="17" t="s">
        <v>171</v>
      </c>
      <c r="S6" s="21">
        <f t="shared" si="0"/>
        <v>136538.82</v>
      </c>
      <c r="T6" s="22">
        <v>41259.7</v>
      </c>
      <c r="U6" s="22">
        <v>91071.67</v>
      </c>
      <c r="V6" s="22">
        <v>4207.45</v>
      </c>
      <c r="W6" s="243" t="s">
        <v>172</v>
      </c>
      <c r="X6" s="22">
        <f t="shared" si="1"/>
        <v>136538.82</v>
      </c>
      <c r="Y6" s="23" t="s">
        <v>461</v>
      </c>
      <c r="Z6" s="17" t="s">
        <v>172</v>
      </c>
      <c r="AA6" s="17" t="s">
        <v>172</v>
      </c>
      <c r="AB6" s="23" t="s">
        <v>171</v>
      </c>
      <c r="AC6" s="23" t="s">
        <v>461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4">
        <v>42387</v>
      </c>
      <c r="AQ6" s="22">
        <v>2297.95</v>
      </c>
      <c r="AR6" s="244">
        <v>1945</v>
      </c>
      <c r="AS6" s="23">
        <v>1</v>
      </c>
      <c r="AT6" s="239">
        <v>46227</v>
      </c>
      <c r="AU6" s="17" t="s">
        <v>171</v>
      </c>
      <c r="AV6" s="17" t="s">
        <v>171</v>
      </c>
      <c r="AW6" s="17" t="s">
        <v>171</v>
      </c>
      <c r="AX6" s="17" t="s">
        <v>172</v>
      </c>
      <c r="AY6" s="17" t="s">
        <v>172</v>
      </c>
      <c r="AZ6" s="17" t="s">
        <v>172</v>
      </c>
      <c r="BA6" s="17" t="s">
        <v>172</v>
      </c>
      <c r="BB6" s="17" t="s">
        <v>172</v>
      </c>
      <c r="BC6" s="17" t="s">
        <v>172</v>
      </c>
      <c r="BD6" s="17" t="s">
        <v>172</v>
      </c>
      <c r="BE6" s="17" t="s">
        <v>172</v>
      </c>
      <c r="BF6" s="17" t="s">
        <v>172</v>
      </c>
      <c r="BG6" s="17" t="s">
        <v>172</v>
      </c>
      <c r="BH6" s="23" t="s">
        <v>461</v>
      </c>
      <c r="BI6" s="23" t="s">
        <v>171</v>
      </c>
      <c r="BJ6" s="23" t="s">
        <v>171</v>
      </c>
      <c r="BK6" s="23" t="s">
        <v>171</v>
      </c>
      <c r="BL6" s="17" t="s">
        <v>171</v>
      </c>
      <c r="BM6" s="17" t="s">
        <v>171</v>
      </c>
      <c r="BN6" s="17" t="s">
        <v>171</v>
      </c>
      <c r="BO6" s="17" t="s">
        <v>172</v>
      </c>
      <c r="BP6" s="17" t="s">
        <v>461</v>
      </c>
      <c r="BQ6" s="17" t="s">
        <v>579</v>
      </c>
      <c r="BR6" s="17">
        <v>3</v>
      </c>
      <c r="BS6" s="19">
        <v>44379</v>
      </c>
      <c r="BT6" s="17">
        <v>1047.08</v>
      </c>
    </row>
    <row r="7" spans="1:72" s="20" customFormat="1" ht="12.75">
      <c r="A7" s="17">
        <v>9140304</v>
      </c>
      <c r="B7" s="17" t="s">
        <v>169</v>
      </c>
      <c r="C7" s="17">
        <v>203</v>
      </c>
      <c r="D7" s="23">
        <v>1</v>
      </c>
      <c r="E7" s="18" t="s">
        <v>170</v>
      </c>
      <c r="F7" s="17">
        <v>339555</v>
      </c>
      <c r="G7" s="18" t="s">
        <v>191</v>
      </c>
      <c r="H7" s="19">
        <v>42227</v>
      </c>
      <c r="I7" s="19">
        <v>42592</v>
      </c>
      <c r="J7" s="23">
        <v>980</v>
      </c>
      <c r="K7" s="22">
        <v>5000</v>
      </c>
      <c r="L7" s="209">
        <v>0.32</v>
      </c>
      <c r="M7" s="209">
        <v>0</v>
      </c>
      <c r="N7" s="25" t="s">
        <v>534</v>
      </c>
      <c r="O7" s="25" t="s">
        <v>568</v>
      </c>
      <c r="P7" s="25" t="s">
        <v>570</v>
      </c>
      <c r="Q7" s="17" t="s">
        <v>171</v>
      </c>
      <c r="R7" s="17" t="s">
        <v>171</v>
      </c>
      <c r="S7" s="21">
        <f t="shared" si="0"/>
        <v>12981.970000000001</v>
      </c>
      <c r="T7" s="22">
        <v>5000</v>
      </c>
      <c r="U7" s="22">
        <v>7981.97</v>
      </c>
      <c r="V7" s="22">
        <v>0</v>
      </c>
      <c r="W7" s="243" t="s">
        <v>172</v>
      </c>
      <c r="X7" s="22">
        <f t="shared" si="1"/>
        <v>12981.970000000001</v>
      </c>
      <c r="Y7" s="23" t="s">
        <v>461</v>
      </c>
      <c r="Z7" s="17" t="s">
        <v>172</v>
      </c>
      <c r="AA7" s="17" t="s">
        <v>172</v>
      </c>
      <c r="AB7" s="23" t="s">
        <v>171</v>
      </c>
      <c r="AC7" s="23" t="s">
        <v>461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4">
        <v>42787</v>
      </c>
      <c r="AQ7" s="22">
        <v>293</v>
      </c>
      <c r="AR7" s="244">
        <v>1962</v>
      </c>
      <c r="AS7" s="23">
        <v>1</v>
      </c>
      <c r="AT7" s="239">
        <v>46242</v>
      </c>
      <c r="AU7" s="17" t="s">
        <v>171</v>
      </c>
      <c r="AV7" s="17" t="s">
        <v>171</v>
      </c>
      <c r="AW7" s="17" t="s">
        <v>171</v>
      </c>
      <c r="AX7" s="17" t="s">
        <v>172</v>
      </c>
      <c r="AY7" s="17" t="s">
        <v>172</v>
      </c>
      <c r="AZ7" s="17" t="s">
        <v>172</v>
      </c>
      <c r="BA7" s="17" t="s">
        <v>172</v>
      </c>
      <c r="BB7" s="17" t="s">
        <v>172</v>
      </c>
      <c r="BC7" s="17" t="s">
        <v>172</v>
      </c>
      <c r="BD7" s="17" t="s">
        <v>172</v>
      </c>
      <c r="BE7" s="17" t="s">
        <v>172</v>
      </c>
      <c r="BF7" s="17" t="s">
        <v>172</v>
      </c>
      <c r="BG7" s="17" t="s">
        <v>172</v>
      </c>
      <c r="BH7" s="23" t="s">
        <v>461</v>
      </c>
      <c r="BI7" s="23" t="s">
        <v>171</v>
      </c>
      <c r="BJ7" s="23" t="s">
        <v>171</v>
      </c>
      <c r="BK7" s="23" t="s">
        <v>171</v>
      </c>
      <c r="BL7" s="17" t="s">
        <v>171</v>
      </c>
      <c r="BM7" s="17" t="s">
        <v>171</v>
      </c>
      <c r="BN7" s="17" t="s">
        <v>171</v>
      </c>
      <c r="BO7" s="17" t="s">
        <v>172</v>
      </c>
      <c r="BP7" s="17" t="s">
        <v>461</v>
      </c>
      <c r="BQ7" s="17" t="s">
        <v>579</v>
      </c>
      <c r="BR7" s="17">
        <v>3</v>
      </c>
      <c r="BS7" s="19">
        <v>44379</v>
      </c>
      <c r="BT7" s="17">
        <v>99.58</v>
      </c>
    </row>
    <row r="8" spans="1:72" s="20" customFormat="1" ht="12.75">
      <c r="A8" s="17">
        <v>9140922</v>
      </c>
      <c r="B8" s="17" t="s">
        <v>169</v>
      </c>
      <c r="C8" s="17">
        <v>203</v>
      </c>
      <c r="D8" s="23">
        <v>1</v>
      </c>
      <c r="E8" s="18" t="s">
        <v>170</v>
      </c>
      <c r="F8" s="17">
        <v>339555</v>
      </c>
      <c r="G8" s="18" t="s">
        <v>194</v>
      </c>
      <c r="H8" s="19">
        <v>42242</v>
      </c>
      <c r="I8" s="19">
        <v>42607</v>
      </c>
      <c r="J8" s="23">
        <v>980</v>
      </c>
      <c r="K8" s="22">
        <v>60000</v>
      </c>
      <c r="L8" s="209">
        <v>0.39</v>
      </c>
      <c r="M8" s="209">
        <v>0.005</v>
      </c>
      <c r="N8" s="25" t="s">
        <v>534</v>
      </c>
      <c r="O8" s="25" t="s">
        <v>568</v>
      </c>
      <c r="P8" s="25" t="s">
        <v>529</v>
      </c>
      <c r="Q8" s="17" t="s">
        <v>171</v>
      </c>
      <c r="R8" s="17" t="s">
        <v>171</v>
      </c>
      <c r="S8" s="21">
        <f t="shared" si="0"/>
        <v>176612.24</v>
      </c>
      <c r="T8" s="22">
        <v>60000</v>
      </c>
      <c r="U8" s="22">
        <v>110583.47</v>
      </c>
      <c r="V8" s="22">
        <v>6028.77</v>
      </c>
      <c r="W8" s="243" t="s">
        <v>172</v>
      </c>
      <c r="X8" s="22">
        <f t="shared" si="1"/>
        <v>176612.24</v>
      </c>
      <c r="Y8" s="23" t="s">
        <v>461</v>
      </c>
      <c r="Z8" s="17" t="s">
        <v>172</v>
      </c>
      <c r="AA8" s="17" t="s">
        <v>172</v>
      </c>
      <c r="AB8" s="23" t="s">
        <v>461</v>
      </c>
      <c r="AC8" s="23" t="s">
        <v>461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4">
        <v>42844</v>
      </c>
      <c r="AQ8" s="22">
        <v>2000</v>
      </c>
      <c r="AR8" s="244">
        <v>1945</v>
      </c>
      <c r="AS8" s="23">
        <v>1</v>
      </c>
      <c r="AT8" s="239">
        <v>46257</v>
      </c>
      <c r="AU8" s="17" t="s">
        <v>171</v>
      </c>
      <c r="AV8" s="17" t="s">
        <v>171</v>
      </c>
      <c r="AW8" s="17" t="s">
        <v>171</v>
      </c>
      <c r="AX8" s="17" t="s">
        <v>172</v>
      </c>
      <c r="AY8" s="17" t="s">
        <v>172</v>
      </c>
      <c r="AZ8" s="17" t="s">
        <v>172</v>
      </c>
      <c r="BA8" s="17" t="s">
        <v>172</v>
      </c>
      <c r="BB8" s="17" t="s">
        <v>172</v>
      </c>
      <c r="BC8" s="17" t="s">
        <v>172</v>
      </c>
      <c r="BD8" s="17" t="s">
        <v>172</v>
      </c>
      <c r="BE8" s="17" t="s">
        <v>172</v>
      </c>
      <c r="BF8" s="17" t="s">
        <v>172</v>
      </c>
      <c r="BG8" s="17" t="s">
        <v>172</v>
      </c>
      <c r="BH8" s="23" t="s">
        <v>461</v>
      </c>
      <c r="BI8" s="23" t="s">
        <v>171</v>
      </c>
      <c r="BJ8" s="23" t="s">
        <v>171</v>
      </c>
      <c r="BK8" s="23" t="s">
        <v>171</v>
      </c>
      <c r="BL8" s="17" t="s">
        <v>171</v>
      </c>
      <c r="BM8" s="17" t="s">
        <v>171</v>
      </c>
      <c r="BN8" s="17" t="s">
        <v>171</v>
      </c>
      <c r="BO8" s="17" t="s">
        <v>172</v>
      </c>
      <c r="BP8" s="17" t="s">
        <v>461</v>
      </c>
      <c r="BQ8" s="17" t="s">
        <v>579</v>
      </c>
      <c r="BR8" s="17">
        <v>3</v>
      </c>
      <c r="BS8" s="19">
        <v>44379</v>
      </c>
      <c r="BT8" s="17">
        <v>1350.33</v>
      </c>
    </row>
    <row r="9" spans="1:72" s="20" customFormat="1" ht="12.75">
      <c r="A9" s="17">
        <v>9140202</v>
      </c>
      <c r="B9" s="17" t="s">
        <v>169</v>
      </c>
      <c r="C9" s="17">
        <v>203</v>
      </c>
      <c r="D9" s="23">
        <v>1</v>
      </c>
      <c r="E9" s="18" t="s">
        <v>170</v>
      </c>
      <c r="F9" s="17">
        <v>339555</v>
      </c>
      <c r="G9" s="18" t="s">
        <v>196</v>
      </c>
      <c r="H9" s="19">
        <v>42391</v>
      </c>
      <c r="I9" s="19">
        <v>42757</v>
      </c>
      <c r="J9" s="23">
        <v>980</v>
      </c>
      <c r="K9" s="22">
        <v>9000</v>
      </c>
      <c r="L9" s="209">
        <v>0.25</v>
      </c>
      <c r="M9" s="209">
        <v>0</v>
      </c>
      <c r="N9" s="25" t="s">
        <v>534</v>
      </c>
      <c r="O9" s="25" t="s">
        <v>568</v>
      </c>
      <c r="P9" s="25" t="s">
        <v>529</v>
      </c>
      <c r="Q9" s="17" t="s">
        <v>171</v>
      </c>
      <c r="R9" s="17" t="s">
        <v>171</v>
      </c>
      <c r="S9" s="21">
        <f t="shared" si="0"/>
        <v>10753.98</v>
      </c>
      <c r="T9" s="22">
        <v>6306.76</v>
      </c>
      <c r="U9" s="22">
        <v>4447.22</v>
      </c>
      <c r="V9" s="22">
        <v>0</v>
      </c>
      <c r="W9" s="243" t="s">
        <v>172</v>
      </c>
      <c r="X9" s="22">
        <f t="shared" si="1"/>
        <v>10753.98</v>
      </c>
      <c r="Y9" s="23" t="s">
        <v>461</v>
      </c>
      <c r="Z9" s="17" t="s">
        <v>172</v>
      </c>
      <c r="AA9" s="17" t="s">
        <v>172</v>
      </c>
      <c r="AB9" s="23" t="s">
        <v>461</v>
      </c>
      <c r="AC9" s="23" t="s">
        <v>461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4">
        <v>42964</v>
      </c>
      <c r="AQ9" s="22">
        <v>162.99</v>
      </c>
      <c r="AR9" s="244">
        <v>1400</v>
      </c>
      <c r="AS9" s="23">
        <v>1</v>
      </c>
      <c r="AT9" s="239">
        <v>44224</v>
      </c>
      <c r="AU9" s="17" t="s">
        <v>171</v>
      </c>
      <c r="AV9" s="17" t="s">
        <v>171</v>
      </c>
      <c r="AW9" s="17" t="s">
        <v>171</v>
      </c>
      <c r="AX9" s="17" t="s">
        <v>172</v>
      </c>
      <c r="AY9" s="17" t="s">
        <v>172</v>
      </c>
      <c r="AZ9" s="17" t="s">
        <v>172</v>
      </c>
      <c r="BA9" s="17" t="s">
        <v>172</v>
      </c>
      <c r="BB9" s="17" t="s">
        <v>172</v>
      </c>
      <c r="BC9" s="17" t="s">
        <v>172</v>
      </c>
      <c r="BD9" s="17" t="s">
        <v>172</v>
      </c>
      <c r="BE9" s="17" t="s">
        <v>172</v>
      </c>
      <c r="BF9" s="17" t="s">
        <v>172</v>
      </c>
      <c r="BG9" s="17" t="s">
        <v>172</v>
      </c>
      <c r="BH9" s="23" t="s">
        <v>461</v>
      </c>
      <c r="BI9" s="23" t="s">
        <v>171</v>
      </c>
      <c r="BJ9" s="23" t="s">
        <v>171</v>
      </c>
      <c r="BK9" s="23" t="s">
        <v>171</v>
      </c>
      <c r="BL9" s="17" t="s">
        <v>171</v>
      </c>
      <c r="BM9" s="17" t="s">
        <v>171</v>
      </c>
      <c r="BN9" s="17" t="s">
        <v>171</v>
      </c>
      <c r="BO9" s="17" t="s">
        <v>172</v>
      </c>
      <c r="BP9" s="17" t="s">
        <v>461</v>
      </c>
      <c r="BQ9" s="17" t="s">
        <v>579</v>
      </c>
      <c r="BR9" s="17">
        <v>3</v>
      </c>
      <c r="BS9" s="19">
        <v>44379</v>
      </c>
      <c r="BT9" s="17">
        <v>511.15</v>
      </c>
    </row>
    <row r="10" spans="1:72" s="20" customFormat="1" ht="12.75">
      <c r="A10" s="17">
        <v>9140416</v>
      </c>
      <c r="B10" s="17" t="s">
        <v>169</v>
      </c>
      <c r="C10" s="17">
        <v>203</v>
      </c>
      <c r="D10" s="23">
        <v>1</v>
      </c>
      <c r="E10" s="18" t="s">
        <v>170</v>
      </c>
      <c r="F10" s="17">
        <v>339555</v>
      </c>
      <c r="G10" s="18" t="s">
        <v>199</v>
      </c>
      <c r="H10" s="19">
        <v>42251</v>
      </c>
      <c r="I10" s="19">
        <v>42615</v>
      </c>
      <c r="J10" s="23">
        <v>980</v>
      </c>
      <c r="K10" s="22">
        <v>50000</v>
      </c>
      <c r="L10" s="209">
        <v>0.39</v>
      </c>
      <c r="M10" s="209">
        <v>0.005</v>
      </c>
      <c r="N10" s="25" t="s">
        <v>534</v>
      </c>
      <c r="O10" s="25" t="s">
        <v>568</v>
      </c>
      <c r="P10" s="25" t="s">
        <v>529</v>
      </c>
      <c r="Q10" s="17" t="s">
        <v>171</v>
      </c>
      <c r="R10" s="17" t="s">
        <v>171</v>
      </c>
      <c r="S10" s="21">
        <f t="shared" si="0"/>
        <v>8424.94</v>
      </c>
      <c r="T10" s="22">
        <v>2634.41</v>
      </c>
      <c r="U10" s="22">
        <v>5530.41</v>
      </c>
      <c r="V10" s="22">
        <v>260.12</v>
      </c>
      <c r="W10" s="243" t="s">
        <v>172</v>
      </c>
      <c r="X10" s="22">
        <f t="shared" si="1"/>
        <v>8424.94</v>
      </c>
      <c r="Y10" s="23" t="s">
        <v>461</v>
      </c>
      <c r="Z10" s="17" t="s">
        <v>172</v>
      </c>
      <c r="AA10" s="17" t="s">
        <v>172</v>
      </c>
      <c r="AB10" s="23" t="s">
        <v>461</v>
      </c>
      <c r="AC10" s="23" t="s">
        <v>461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4">
        <v>42408</v>
      </c>
      <c r="AQ10" s="22">
        <v>452.87</v>
      </c>
      <c r="AR10" s="244">
        <v>1945</v>
      </c>
      <c r="AS10" s="23">
        <v>1</v>
      </c>
      <c r="AT10" s="239">
        <v>46265</v>
      </c>
      <c r="AU10" s="17" t="s">
        <v>171</v>
      </c>
      <c r="AV10" s="17" t="s">
        <v>171</v>
      </c>
      <c r="AW10" s="17" t="s">
        <v>171</v>
      </c>
      <c r="AX10" s="17" t="s">
        <v>172</v>
      </c>
      <c r="AY10" s="17" t="s">
        <v>172</v>
      </c>
      <c r="AZ10" s="17" t="s">
        <v>172</v>
      </c>
      <c r="BA10" s="17" t="s">
        <v>172</v>
      </c>
      <c r="BB10" s="17" t="s">
        <v>172</v>
      </c>
      <c r="BC10" s="17" t="s">
        <v>172</v>
      </c>
      <c r="BD10" s="17" t="s">
        <v>172</v>
      </c>
      <c r="BE10" s="17" t="s">
        <v>172</v>
      </c>
      <c r="BF10" s="17" t="s">
        <v>172</v>
      </c>
      <c r="BG10" s="17" t="s">
        <v>172</v>
      </c>
      <c r="BH10" s="23" t="s">
        <v>461</v>
      </c>
      <c r="BI10" s="23" t="s">
        <v>171</v>
      </c>
      <c r="BJ10" s="23" t="s">
        <v>171</v>
      </c>
      <c r="BK10" s="23" t="s">
        <v>171</v>
      </c>
      <c r="BL10" s="17" t="s">
        <v>171</v>
      </c>
      <c r="BM10" s="17" t="s">
        <v>171</v>
      </c>
      <c r="BN10" s="17" t="s">
        <v>171</v>
      </c>
      <c r="BO10" s="17" t="s">
        <v>172</v>
      </c>
      <c r="BP10" s="17" t="s">
        <v>461</v>
      </c>
      <c r="BQ10" s="17" t="s">
        <v>579</v>
      </c>
      <c r="BR10" s="17">
        <v>3</v>
      </c>
      <c r="BS10" s="19">
        <v>44379</v>
      </c>
      <c r="BT10" s="17">
        <v>64.65</v>
      </c>
    </row>
    <row r="11" spans="1:72" s="20" customFormat="1" ht="12.75">
      <c r="A11" s="17">
        <v>9141862</v>
      </c>
      <c r="B11" s="17" t="s">
        <v>169</v>
      </c>
      <c r="C11" s="17">
        <v>203</v>
      </c>
      <c r="D11" s="23">
        <v>1</v>
      </c>
      <c r="E11" s="18" t="s">
        <v>170</v>
      </c>
      <c r="F11" s="17">
        <v>339555</v>
      </c>
      <c r="G11" s="18" t="s">
        <v>202</v>
      </c>
      <c r="H11" s="19">
        <v>42265</v>
      </c>
      <c r="I11" s="19">
        <v>42630</v>
      </c>
      <c r="J11" s="23">
        <v>980</v>
      </c>
      <c r="K11" s="22">
        <v>40000</v>
      </c>
      <c r="L11" s="209">
        <v>0.38</v>
      </c>
      <c r="M11" s="209">
        <v>0</v>
      </c>
      <c r="N11" s="25" t="s">
        <v>534</v>
      </c>
      <c r="O11" s="25" t="s">
        <v>568</v>
      </c>
      <c r="P11" s="25" t="s">
        <v>532</v>
      </c>
      <c r="Q11" s="17" t="s">
        <v>171</v>
      </c>
      <c r="R11" s="17" t="s">
        <v>171</v>
      </c>
      <c r="S11" s="21">
        <f t="shared" si="0"/>
        <v>79882.4</v>
      </c>
      <c r="T11" s="22">
        <v>26963.82</v>
      </c>
      <c r="U11" s="22">
        <v>52918.58</v>
      </c>
      <c r="V11" s="22">
        <v>0</v>
      </c>
      <c r="W11" s="243" t="s">
        <v>172</v>
      </c>
      <c r="X11" s="22">
        <f t="shared" si="1"/>
        <v>79882.4</v>
      </c>
      <c r="Y11" s="23" t="s">
        <v>461</v>
      </c>
      <c r="Z11" s="17" t="s">
        <v>172</v>
      </c>
      <c r="AA11" s="17" t="s">
        <v>172</v>
      </c>
      <c r="AB11" s="23" t="s">
        <v>461</v>
      </c>
      <c r="AC11" s="23" t="s">
        <v>461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4">
        <v>42619</v>
      </c>
      <c r="AQ11" s="22">
        <v>849.09</v>
      </c>
      <c r="AR11" s="244">
        <v>2024</v>
      </c>
      <c r="AS11" s="23">
        <v>1</v>
      </c>
      <c r="AT11" s="239">
        <v>46280</v>
      </c>
      <c r="AU11" s="17" t="s">
        <v>171</v>
      </c>
      <c r="AV11" s="17" t="s">
        <v>171</v>
      </c>
      <c r="AW11" s="17" t="s">
        <v>171</v>
      </c>
      <c r="AX11" s="17" t="s">
        <v>172</v>
      </c>
      <c r="AY11" s="17" t="s">
        <v>172</v>
      </c>
      <c r="AZ11" s="17" t="s">
        <v>172</v>
      </c>
      <c r="BA11" s="17" t="s">
        <v>172</v>
      </c>
      <c r="BB11" s="17" t="s">
        <v>172</v>
      </c>
      <c r="BC11" s="17" t="s">
        <v>172</v>
      </c>
      <c r="BD11" s="17" t="s">
        <v>172</v>
      </c>
      <c r="BE11" s="17" t="s">
        <v>172</v>
      </c>
      <c r="BF11" s="17" t="s">
        <v>172</v>
      </c>
      <c r="BG11" s="17" t="s">
        <v>172</v>
      </c>
      <c r="BH11" s="23" t="s">
        <v>461</v>
      </c>
      <c r="BI11" s="23" t="s">
        <v>171</v>
      </c>
      <c r="BJ11" s="23" t="s">
        <v>171</v>
      </c>
      <c r="BK11" s="23" t="s">
        <v>171</v>
      </c>
      <c r="BL11" s="17" t="s">
        <v>171</v>
      </c>
      <c r="BM11" s="17" t="s">
        <v>171</v>
      </c>
      <c r="BN11" s="17" t="s">
        <v>171</v>
      </c>
      <c r="BO11" s="17" t="s">
        <v>172</v>
      </c>
      <c r="BP11" s="17" t="s">
        <v>461</v>
      </c>
      <c r="BQ11" s="17" t="s">
        <v>579</v>
      </c>
      <c r="BR11" s="17">
        <v>3</v>
      </c>
      <c r="BS11" s="19">
        <v>44379</v>
      </c>
      <c r="BT11" s="17">
        <v>611.66</v>
      </c>
    </row>
    <row r="12" spans="1:72" s="20" customFormat="1" ht="12.75">
      <c r="A12" s="17">
        <v>9139983</v>
      </c>
      <c r="B12" s="17" t="s">
        <v>169</v>
      </c>
      <c r="C12" s="17">
        <v>203</v>
      </c>
      <c r="D12" s="23">
        <v>1</v>
      </c>
      <c r="E12" s="18" t="s">
        <v>170</v>
      </c>
      <c r="F12" s="17">
        <v>339555</v>
      </c>
      <c r="G12" s="18" t="s">
        <v>205</v>
      </c>
      <c r="H12" s="19">
        <v>42296</v>
      </c>
      <c r="I12" s="19">
        <v>42661</v>
      </c>
      <c r="J12" s="23">
        <v>980</v>
      </c>
      <c r="K12" s="22">
        <v>3000</v>
      </c>
      <c r="L12" s="209">
        <v>0.32</v>
      </c>
      <c r="M12" s="209">
        <v>0</v>
      </c>
      <c r="N12" s="25" t="s">
        <v>534</v>
      </c>
      <c r="O12" s="25" t="s">
        <v>568</v>
      </c>
      <c r="P12" s="25" t="s">
        <v>570</v>
      </c>
      <c r="Q12" s="17" t="s">
        <v>171</v>
      </c>
      <c r="R12" s="17" t="s">
        <v>171</v>
      </c>
      <c r="S12" s="21">
        <f t="shared" si="0"/>
        <v>6171.93</v>
      </c>
      <c r="T12" s="22">
        <v>2267.02</v>
      </c>
      <c r="U12" s="22">
        <v>3904.91</v>
      </c>
      <c r="V12" s="22">
        <v>0</v>
      </c>
      <c r="W12" s="243" t="s">
        <v>172</v>
      </c>
      <c r="X12" s="22">
        <f t="shared" si="1"/>
        <v>6171.93</v>
      </c>
      <c r="Y12" s="23" t="s">
        <v>461</v>
      </c>
      <c r="Z12" s="17" t="s">
        <v>172</v>
      </c>
      <c r="AA12" s="17" t="s">
        <v>172</v>
      </c>
      <c r="AB12" s="23" t="s">
        <v>461</v>
      </c>
      <c r="AC12" s="23" t="s">
        <v>461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4">
        <v>42389</v>
      </c>
      <c r="AQ12" s="22">
        <v>240.83</v>
      </c>
      <c r="AR12" s="244">
        <v>1962</v>
      </c>
      <c r="AS12" s="23">
        <v>1</v>
      </c>
      <c r="AT12" s="239">
        <v>46311</v>
      </c>
      <c r="AU12" s="17" t="s">
        <v>171</v>
      </c>
      <c r="AV12" s="17" t="s">
        <v>171</v>
      </c>
      <c r="AW12" s="17" t="s">
        <v>171</v>
      </c>
      <c r="AX12" s="17" t="s">
        <v>172</v>
      </c>
      <c r="AY12" s="17" t="s">
        <v>172</v>
      </c>
      <c r="AZ12" s="17" t="s">
        <v>172</v>
      </c>
      <c r="BA12" s="17" t="s">
        <v>172</v>
      </c>
      <c r="BB12" s="17" t="s">
        <v>172</v>
      </c>
      <c r="BC12" s="17" t="s">
        <v>172</v>
      </c>
      <c r="BD12" s="17" t="s">
        <v>172</v>
      </c>
      <c r="BE12" s="17" t="s">
        <v>172</v>
      </c>
      <c r="BF12" s="17" t="s">
        <v>172</v>
      </c>
      <c r="BG12" s="17" t="s">
        <v>172</v>
      </c>
      <c r="BH12" s="23" t="s">
        <v>461</v>
      </c>
      <c r="BI12" s="23" t="s">
        <v>171</v>
      </c>
      <c r="BJ12" s="23" t="s">
        <v>171</v>
      </c>
      <c r="BK12" s="23" t="s">
        <v>171</v>
      </c>
      <c r="BL12" s="17" t="s">
        <v>171</v>
      </c>
      <c r="BM12" s="17" t="s">
        <v>171</v>
      </c>
      <c r="BN12" s="17" t="s">
        <v>171</v>
      </c>
      <c r="BO12" s="17" t="s">
        <v>172</v>
      </c>
      <c r="BP12" s="17" t="s">
        <v>461</v>
      </c>
      <c r="BQ12" s="17" t="s">
        <v>579</v>
      </c>
      <c r="BR12" s="17">
        <v>3</v>
      </c>
      <c r="BS12" s="19">
        <v>44379</v>
      </c>
      <c r="BT12" s="17">
        <v>47.44</v>
      </c>
    </row>
    <row r="13" spans="1:72" s="20" customFormat="1" ht="12.75">
      <c r="A13" s="17">
        <v>9138691</v>
      </c>
      <c r="B13" s="17" t="s">
        <v>169</v>
      </c>
      <c r="C13" s="17">
        <v>203</v>
      </c>
      <c r="D13" s="23">
        <v>1</v>
      </c>
      <c r="E13" s="18" t="s">
        <v>170</v>
      </c>
      <c r="F13" s="17">
        <v>339555</v>
      </c>
      <c r="G13" s="18" t="s">
        <v>208</v>
      </c>
      <c r="H13" s="19">
        <v>42313</v>
      </c>
      <c r="I13" s="19">
        <v>42678</v>
      </c>
      <c r="J13" s="23">
        <v>980</v>
      </c>
      <c r="K13" s="22">
        <v>20000</v>
      </c>
      <c r="L13" s="209">
        <v>0.32</v>
      </c>
      <c r="M13" s="209">
        <v>0</v>
      </c>
      <c r="N13" s="25" t="s">
        <v>534</v>
      </c>
      <c r="O13" s="25" t="s">
        <v>568</v>
      </c>
      <c r="P13" s="25" t="s">
        <v>570</v>
      </c>
      <c r="Q13" s="17" t="s">
        <v>171</v>
      </c>
      <c r="R13" s="17" t="s">
        <v>171</v>
      </c>
      <c r="S13" s="21">
        <f t="shared" si="0"/>
        <v>37043.33</v>
      </c>
      <c r="T13" s="22">
        <v>15696.6</v>
      </c>
      <c r="U13" s="22">
        <v>21346.73</v>
      </c>
      <c r="V13" s="22">
        <v>0</v>
      </c>
      <c r="W13" s="243" t="s">
        <v>172</v>
      </c>
      <c r="X13" s="22">
        <f t="shared" si="1"/>
        <v>37043.33</v>
      </c>
      <c r="Y13" s="23" t="s">
        <v>461</v>
      </c>
      <c r="Z13" s="17" t="s">
        <v>172</v>
      </c>
      <c r="AA13" s="17" t="s">
        <v>172</v>
      </c>
      <c r="AB13" s="23" t="s">
        <v>461</v>
      </c>
      <c r="AC13" s="23" t="s">
        <v>461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4">
        <v>42835</v>
      </c>
      <c r="AQ13" s="22">
        <v>2000</v>
      </c>
      <c r="AR13" s="244">
        <v>1962</v>
      </c>
      <c r="AS13" s="23">
        <v>1</v>
      </c>
      <c r="AT13" s="239">
        <v>46328</v>
      </c>
      <c r="AU13" s="17" t="s">
        <v>171</v>
      </c>
      <c r="AV13" s="17" t="s">
        <v>171</v>
      </c>
      <c r="AW13" s="17" t="s">
        <v>171</v>
      </c>
      <c r="AX13" s="17" t="s">
        <v>172</v>
      </c>
      <c r="AY13" s="17" t="s">
        <v>172</v>
      </c>
      <c r="AZ13" s="17" t="s">
        <v>172</v>
      </c>
      <c r="BA13" s="17" t="s">
        <v>172</v>
      </c>
      <c r="BB13" s="17" t="s">
        <v>172</v>
      </c>
      <c r="BC13" s="17" t="s">
        <v>172</v>
      </c>
      <c r="BD13" s="17" t="s">
        <v>172</v>
      </c>
      <c r="BE13" s="17" t="s">
        <v>172</v>
      </c>
      <c r="BF13" s="17" t="s">
        <v>172</v>
      </c>
      <c r="BG13" s="17" t="s">
        <v>172</v>
      </c>
      <c r="BH13" s="23" t="s">
        <v>461</v>
      </c>
      <c r="BI13" s="23" t="s">
        <v>171</v>
      </c>
      <c r="BJ13" s="23" t="s">
        <v>171</v>
      </c>
      <c r="BK13" s="23" t="s">
        <v>171</v>
      </c>
      <c r="BL13" s="17" t="s">
        <v>171</v>
      </c>
      <c r="BM13" s="17" t="s">
        <v>171</v>
      </c>
      <c r="BN13" s="17" t="s">
        <v>171</v>
      </c>
      <c r="BO13" s="17" t="s">
        <v>172</v>
      </c>
      <c r="BP13" s="17" t="s">
        <v>461</v>
      </c>
      <c r="BQ13" s="17" t="s">
        <v>579</v>
      </c>
      <c r="BR13" s="17">
        <v>3</v>
      </c>
      <c r="BS13" s="19">
        <v>44379</v>
      </c>
      <c r="BT13" s="17">
        <v>282.92</v>
      </c>
    </row>
    <row r="14" spans="1:72" s="20" customFormat="1" ht="12.75">
      <c r="A14" s="17">
        <v>9138813</v>
      </c>
      <c r="B14" s="17" t="s">
        <v>169</v>
      </c>
      <c r="C14" s="17">
        <v>203</v>
      </c>
      <c r="D14" s="23">
        <v>1</v>
      </c>
      <c r="E14" s="18" t="s">
        <v>170</v>
      </c>
      <c r="F14" s="17">
        <v>339555</v>
      </c>
      <c r="G14" s="18" t="s">
        <v>211</v>
      </c>
      <c r="H14" s="19">
        <v>42188</v>
      </c>
      <c r="I14" s="19">
        <v>42553</v>
      </c>
      <c r="J14" s="23">
        <v>980</v>
      </c>
      <c r="K14" s="22">
        <v>64000</v>
      </c>
      <c r="L14" s="209">
        <v>0.32</v>
      </c>
      <c r="M14" s="209">
        <v>0</v>
      </c>
      <c r="N14" s="25" t="s">
        <v>534</v>
      </c>
      <c r="O14" s="25" t="s">
        <v>568</v>
      </c>
      <c r="P14" s="25" t="s">
        <v>529</v>
      </c>
      <c r="Q14" s="17" t="s">
        <v>171</v>
      </c>
      <c r="R14" s="17" t="s">
        <v>171</v>
      </c>
      <c r="S14" s="21">
        <f t="shared" si="0"/>
        <v>87060.84</v>
      </c>
      <c r="T14" s="22">
        <v>39859.51</v>
      </c>
      <c r="U14" s="22">
        <v>47201.33</v>
      </c>
      <c r="V14" s="22">
        <v>0</v>
      </c>
      <c r="W14" s="243" t="s">
        <v>172</v>
      </c>
      <c r="X14" s="22">
        <f t="shared" si="1"/>
        <v>87060.84</v>
      </c>
      <c r="Y14" s="23" t="s">
        <v>461</v>
      </c>
      <c r="Z14" s="17" t="s">
        <v>172</v>
      </c>
      <c r="AA14" s="17" t="s">
        <v>172</v>
      </c>
      <c r="AB14" s="23" t="s">
        <v>461</v>
      </c>
      <c r="AC14" s="23" t="s">
        <v>461</v>
      </c>
      <c r="AD14" s="22">
        <v>1000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4">
        <v>43124</v>
      </c>
      <c r="AQ14" s="22">
        <v>1000</v>
      </c>
      <c r="AR14" s="244">
        <v>1962</v>
      </c>
      <c r="AS14" s="23">
        <v>1</v>
      </c>
      <c r="AT14" s="239">
        <v>46203</v>
      </c>
      <c r="AU14" s="17" t="s">
        <v>171</v>
      </c>
      <c r="AV14" s="17" t="s">
        <v>171</v>
      </c>
      <c r="AW14" s="17" t="s">
        <v>171</v>
      </c>
      <c r="AX14" s="17" t="s">
        <v>172</v>
      </c>
      <c r="AY14" s="17" t="s">
        <v>172</v>
      </c>
      <c r="AZ14" s="17" t="s">
        <v>172</v>
      </c>
      <c r="BA14" s="17" t="s">
        <v>172</v>
      </c>
      <c r="BB14" s="17" t="s">
        <v>172</v>
      </c>
      <c r="BC14" s="17" t="s">
        <v>172</v>
      </c>
      <c r="BD14" s="17" t="s">
        <v>172</v>
      </c>
      <c r="BE14" s="17" t="s">
        <v>172</v>
      </c>
      <c r="BF14" s="17" t="s">
        <v>172</v>
      </c>
      <c r="BG14" s="17" t="s">
        <v>172</v>
      </c>
      <c r="BH14" s="23" t="s">
        <v>461</v>
      </c>
      <c r="BI14" s="23" t="s">
        <v>171</v>
      </c>
      <c r="BJ14" s="23" t="s">
        <v>171</v>
      </c>
      <c r="BK14" s="23" t="s">
        <v>171</v>
      </c>
      <c r="BL14" s="17" t="s">
        <v>171</v>
      </c>
      <c r="BM14" s="17" t="s">
        <v>171</v>
      </c>
      <c r="BN14" s="17" t="s">
        <v>171</v>
      </c>
      <c r="BO14" s="17" t="s">
        <v>172</v>
      </c>
      <c r="BP14" s="17" t="s">
        <v>461</v>
      </c>
      <c r="BQ14" s="17" t="s">
        <v>579</v>
      </c>
      <c r="BR14" s="17">
        <v>3</v>
      </c>
      <c r="BS14" s="19">
        <v>44379</v>
      </c>
      <c r="BT14" s="17">
        <v>662.38</v>
      </c>
    </row>
    <row r="15" spans="1:72" s="20" customFormat="1" ht="12.75">
      <c r="A15" s="17">
        <v>9139448</v>
      </c>
      <c r="B15" s="17" t="s">
        <v>169</v>
      </c>
      <c r="C15" s="17">
        <v>205</v>
      </c>
      <c r="D15" s="23">
        <v>1</v>
      </c>
      <c r="E15" s="18" t="s">
        <v>170</v>
      </c>
      <c r="F15" s="17">
        <v>339555</v>
      </c>
      <c r="G15" s="18" t="s">
        <v>214</v>
      </c>
      <c r="H15" s="19">
        <v>42368</v>
      </c>
      <c r="I15" s="19">
        <v>42465</v>
      </c>
      <c r="J15" s="23">
        <v>980</v>
      </c>
      <c r="K15" s="22">
        <v>122200</v>
      </c>
      <c r="L15" s="209">
        <v>0.27</v>
      </c>
      <c r="M15" s="209">
        <v>0</v>
      </c>
      <c r="N15" s="25" t="s">
        <v>535</v>
      </c>
      <c r="O15" s="25" t="s">
        <v>568</v>
      </c>
      <c r="P15" s="25" t="s">
        <v>571</v>
      </c>
      <c r="Q15" s="17" t="s">
        <v>171</v>
      </c>
      <c r="R15" s="17" t="s">
        <v>171</v>
      </c>
      <c r="S15" s="21">
        <f t="shared" si="0"/>
        <v>254832.34</v>
      </c>
      <c r="T15" s="22">
        <v>109349.09</v>
      </c>
      <c r="U15" s="22">
        <v>145483.25</v>
      </c>
      <c r="V15" s="22">
        <v>0</v>
      </c>
      <c r="W15" s="243" t="s">
        <v>172</v>
      </c>
      <c r="X15" s="22">
        <f t="shared" si="1"/>
        <v>254832.34</v>
      </c>
      <c r="Y15" s="23" t="s">
        <v>461</v>
      </c>
      <c r="Z15" s="17" t="s">
        <v>172</v>
      </c>
      <c r="AA15" s="17" t="s">
        <v>172</v>
      </c>
      <c r="AB15" s="23" t="s">
        <v>461</v>
      </c>
      <c r="AC15" s="23" t="s">
        <v>461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4">
        <v>42578</v>
      </c>
      <c r="AQ15" s="22">
        <v>28807.02</v>
      </c>
      <c r="AR15" s="244">
        <v>1907</v>
      </c>
      <c r="AS15" s="23">
        <v>1</v>
      </c>
      <c r="AT15" s="239">
        <v>43560</v>
      </c>
      <c r="AU15" s="17" t="s">
        <v>171</v>
      </c>
      <c r="AV15" s="17" t="s">
        <v>171</v>
      </c>
      <c r="AW15" s="17" t="s">
        <v>171</v>
      </c>
      <c r="AX15" s="17" t="s">
        <v>172</v>
      </c>
      <c r="AY15" s="17" t="s">
        <v>172</v>
      </c>
      <c r="AZ15" s="17" t="s">
        <v>172</v>
      </c>
      <c r="BA15" s="17" t="s">
        <v>172</v>
      </c>
      <c r="BB15" s="17" t="s">
        <v>172</v>
      </c>
      <c r="BC15" s="17" t="s">
        <v>172</v>
      </c>
      <c r="BD15" s="17" t="s">
        <v>172</v>
      </c>
      <c r="BE15" s="17" t="s">
        <v>172</v>
      </c>
      <c r="BF15" s="17" t="s">
        <v>172</v>
      </c>
      <c r="BG15" s="17" t="s">
        <v>172</v>
      </c>
      <c r="BH15" s="23" t="s">
        <v>461</v>
      </c>
      <c r="BI15" s="23" t="s">
        <v>171</v>
      </c>
      <c r="BJ15" s="23" t="s">
        <v>171</v>
      </c>
      <c r="BK15" s="23" t="s">
        <v>171</v>
      </c>
      <c r="BL15" s="17" t="s">
        <v>171</v>
      </c>
      <c r="BM15" s="17" t="s">
        <v>171</v>
      </c>
      <c r="BN15" s="17" t="s">
        <v>171</v>
      </c>
      <c r="BO15" s="17" t="s">
        <v>172</v>
      </c>
      <c r="BP15" s="17" t="s">
        <v>461</v>
      </c>
      <c r="BQ15" s="17" t="s">
        <v>579</v>
      </c>
      <c r="BR15" s="17">
        <v>3</v>
      </c>
      <c r="BS15" s="19">
        <v>44379</v>
      </c>
      <c r="BT15" s="17">
        <v>1959.71</v>
      </c>
    </row>
    <row r="16" spans="1:72" s="20" customFormat="1" ht="12.75">
      <c r="A16" s="17">
        <v>9142032</v>
      </c>
      <c r="B16" s="17" t="s">
        <v>169</v>
      </c>
      <c r="C16" s="17">
        <v>203</v>
      </c>
      <c r="D16" s="23">
        <v>1</v>
      </c>
      <c r="E16" s="18" t="s">
        <v>170</v>
      </c>
      <c r="F16" s="17">
        <v>339555</v>
      </c>
      <c r="G16" s="18" t="s">
        <v>217</v>
      </c>
      <c r="H16" s="19">
        <v>42356</v>
      </c>
      <c r="I16" s="19">
        <v>42721</v>
      </c>
      <c r="J16" s="23">
        <v>980</v>
      </c>
      <c r="K16" s="22">
        <v>50000</v>
      </c>
      <c r="L16" s="209">
        <v>0.41</v>
      </c>
      <c r="M16" s="209">
        <v>0.005</v>
      </c>
      <c r="N16" s="25" t="s">
        <v>534</v>
      </c>
      <c r="O16" s="25" t="s">
        <v>568</v>
      </c>
      <c r="P16" s="25" t="s">
        <v>529</v>
      </c>
      <c r="Q16" s="17" t="s">
        <v>171</v>
      </c>
      <c r="R16" s="17" t="s">
        <v>171</v>
      </c>
      <c r="S16" s="21">
        <f t="shared" si="0"/>
        <v>34657.43</v>
      </c>
      <c r="T16" s="22">
        <v>10481.13</v>
      </c>
      <c r="U16" s="22">
        <v>23209.58</v>
      </c>
      <c r="V16" s="22">
        <v>966.72</v>
      </c>
      <c r="W16" s="243" t="s">
        <v>172</v>
      </c>
      <c r="X16" s="22">
        <f t="shared" si="1"/>
        <v>34657.43</v>
      </c>
      <c r="Y16" s="23" t="s">
        <v>461</v>
      </c>
      <c r="Z16" s="17" t="s">
        <v>172</v>
      </c>
      <c r="AA16" s="17" t="s">
        <v>172</v>
      </c>
      <c r="AB16" s="23" t="s">
        <v>461</v>
      </c>
      <c r="AC16" s="23" t="s">
        <v>461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4">
        <v>42394</v>
      </c>
      <c r="AQ16" s="22">
        <v>13.67</v>
      </c>
      <c r="AR16" s="244">
        <v>1945</v>
      </c>
      <c r="AS16" s="23">
        <v>1</v>
      </c>
      <c r="AT16" s="239">
        <v>46371</v>
      </c>
      <c r="AU16" s="17" t="s">
        <v>171</v>
      </c>
      <c r="AV16" s="17" t="s">
        <v>171</v>
      </c>
      <c r="AW16" s="17" t="s">
        <v>171</v>
      </c>
      <c r="AX16" s="17" t="s">
        <v>172</v>
      </c>
      <c r="AY16" s="17" t="s">
        <v>172</v>
      </c>
      <c r="AZ16" s="17" t="s">
        <v>172</v>
      </c>
      <c r="BA16" s="17" t="s">
        <v>172</v>
      </c>
      <c r="BB16" s="17" t="s">
        <v>172</v>
      </c>
      <c r="BC16" s="17" t="s">
        <v>172</v>
      </c>
      <c r="BD16" s="17" t="s">
        <v>172</v>
      </c>
      <c r="BE16" s="17" t="s">
        <v>172</v>
      </c>
      <c r="BF16" s="17" t="s">
        <v>172</v>
      </c>
      <c r="BG16" s="17" t="s">
        <v>172</v>
      </c>
      <c r="BH16" s="23" t="s">
        <v>461</v>
      </c>
      <c r="BI16" s="23" t="s">
        <v>171</v>
      </c>
      <c r="BJ16" s="23" t="s">
        <v>171</v>
      </c>
      <c r="BK16" s="23" t="s">
        <v>171</v>
      </c>
      <c r="BL16" s="17" t="s">
        <v>171</v>
      </c>
      <c r="BM16" s="17" t="s">
        <v>171</v>
      </c>
      <c r="BN16" s="17" t="s">
        <v>171</v>
      </c>
      <c r="BO16" s="17" t="s">
        <v>172</v>
      </c>
      <c r="BP16" s="17" t="s">
        <v>461</v>
      </c>
      <c r="BQ16" s="17" t="s">
        <v>579</v>
      </c>
      <c r="BR16" s="17">
        <v>3</v>
      </c>
      <c r="BS16" s="19">
        <v>44379</v>
      </c>
      <c r="BT16" s="17">
        <v>265.77</v>
      </c>
    </row>
    <row r="17" spans="1:72" s="20" customFormat="1" ht="12.75">
      <c r="A17" s="17">
        <v>9138617</v>
      </c>
      <c r="B17" s="17" t="s">
        <v>169</v>
      </c>
      <c r="C17" s="17">
        <v>203</v>
      </c>
      <c r="D17" s="23">
        <v>1</v>
      </c>
      <c r="E17" s="18" t="s">
        <v>170</v>
      </c>
      <c r="F17" s="17">
        <v>339555</v>
      </c>
      <c r="G17" s="18" t="s">
        <v>219</v>
      </c>
      <c r="H17" s="19">
        <v>42171</v>
      </c>
      <c r="I17" s="19">
        <v>42536</v>
      </c>
      <c r="J17" s="23">
        <v>980</v>
      </c>
      <c r="K17" s="22">
        <v>10000</v>
      </c>
      <c r="L17" s="209">
        <v>0.41</v>
      </c>
      <c r="M17" s="209">
        <v>0.005</v>
      </c>
      <c r="N17" s="25" t="s">
        <v>534</v>
      </c>
      <c r="O17" s="25" t="s">
        <v>568</v>
      </c>
      <c r="P17" s="25" t="s">
        <v>569</v>
      </c>
      <c r="Q17" s="17" t="s">
        <v>171</v>
      </c>
      <c r="R17" s="17" t="s">
        <v>171</v>
      </c>
      <c r="S17" s="21">
        <f t="shared" si="0"/>
        <v>1828.61</v>
      </c>
      <c r="T17" s="22">
        <v>552.08</v>
      </c>
      <c r="U17" s="22">
        <v>1219.56</v>
      </c>
      <c r="V17" s="22">
        <v>56.97</v>
      </c>
      <c r="W17" s="243" t="s">
        <v>172</v>
      </c>
      <c r="X17" s="22">
        <f t="shared" si="1"/>
        <v>1828.61</v>
      </c>
      <c r="Y17" s="23" t="s">
        <v>461</v>
      </c>
      <c r="Z17" s="17" t="s">
        <v>172</v>
      </c>
      <c r="AA17" s="17" t="s">
        <v>172</v>
      </c>
      <c r="AB17" s="23" t="s">
        <v>461</v>
      </c>
      <c r="AC17" s="23" t="s">
        <v>461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4">
        <v>42383</v>
      </c>
      <c r="AQ17" s="22">
        <v>0.7</v>
      </c>
      <c r="AR17" s="244">
        <v>1945</v>
      </c>
      <c r="AS17" s="23">
        <v>1</v>
      </c>
      <c r="AT17" s="239">
        <v>46186</v>
      </c>
      <c r="AU17" s="17" t="s">
        <v>171</v>
      </c>
      <c r="AV17" s="17" t="s">
        <v>171</v>
      </c>
      <c r="AW17" s="17" t="s">
        <v>171</v>
      </c>
      <c r="AX17" s="17" t="s">
        <v>172</v>
      </c>
      <c r="AY17" s="17" t="s">
        <v>172</v>
      </c>
      <c r="AZ17" s="17" t="s">
        <v>172</v>
      </c>
      <c r="BA17" s="17" t="s">
        <v>172</v>
      </c>
      <c r="BB17" s="17" t="s">
        <v>172</v>
      </c>
      <c r="BC17" s="17" t="s">
        <v>172</v>
      </c>
      <c r="BD17" s="17" t="s">
        <v>172</v>
      </c>
      <c r="BE17" s="17" t="s">
        <v>172</v>
      </c>
      <c r="BF17" s="17" t="s">
        <v>172</v>
      </c>
      <c r="BG17" s="17" t="s">
        <v>172</v>
      </c>
      <c r="BH17" s="23" t="s">
        <v>461</v>
      </c>
      <c r="BI17" s="23" t="s">
        <v>171</v>
      </c>
      <c r="BJ17" s="23" t="s">
        <v>171</v>
      </c>
      <c r="BK17" s="23" t="s">
        <v>171</v>
      </c>
      <c r="BL17" s="17" t="s">
        <v>171</v>
      </c>
      <c r="BM17" s="17" t="s">
        <v>171</v>
      </c>
      <c r="BN17" s="17" t="s">
        <v>171</v>
      </c>
      <c r="BO17" s="17" t="s">
        <v>172</v>
      </c>
      <c r="BP17" s="17" t="s">
        <v>461</v>
      </c>
      <c r="BQ17" s="17" t="s">
        <v>579</v>
      </c>
      <c r="BR17" s="17">
        <v>3</v>
      </c>
      <c r="BS17" s="19">
        <v>44379</v>
      </c>
      <c r="BT17" s="17">
        <v>14.02</v>
      </c>
    </row>
    <row r="18" spans="1:72" s="20" customFormat="1" ht="12.75">
      <c r="A18" s="17">
        <v>9139190</v>
      </c>
      <c r="B18" s="17" t="s">
        <v>169</v>
      </c>
      <c r="C18" s="17">
        <v>203</v>
      </c>
      <c r="D18" s="23">
        <v>1</v>
      </c>
      <c r="E18" s="18" t="s">
        <v>170</v>
      </c>
      <c r="F18" s="17">
        <v>339555</v>
      </c>
      <c r="G18" s="18" t="s">
        <v>222</v>
      </c>
      <c r="H18" s="19">
        <v>42130</v>
      </c>
      <c r="I18" s="19">
        <v>42495</v>
      </c>
      <c r="J18" s="23">
        <v>980</v>
      </c>
      <c r="K18" s="22">
        <v>200000</v>
      </c>
      <c r="L18" s="209">
        <v>0.38</v>
      </c>
      <c r="M18" s="209">
        <v>0</v>
      </c>
      <c r="N18" s="25" t="s">
        <v>534</v>
      </c>
      <c r="O18" s="25" t="s">
        <v>568</v>
      </c>
      <c r="P18" s="25" t="s">
        <v>530</v>
      </c>
      <c r="Q18" s="17" t="s">
        <v>171</v>
      </c>
      <c r="R18" s="17" t="s">
        <v>171</v>
      </c>
      <c r="S18" s="21">
        <f t="shared" si="0"/>
        <v>361199.9</v>
      </c>
      <c r="T18" s="22">
        <v>119666.49</v>
      </c>
      <c r="U18" s="22">
        <v>241533.41</v>
      </c>
      <c r="V18" s="22">
        <v>0</v>
      </c>
      <c r="W18" s="243" t="s">
        <v>172</v>
      </c>
      <c r="X18" s="22">
        <f t="shared" si="1"/>
        <v>361199.9</v>
      </c>
      <c r="Y18" s="23" t="s">
        <v>461</v>
      </c>
      <c r="Z18" s="17" t="s">
        <v>172</v>
      </c>
      <c r="AA18" s="17" t="s">
        <v>172</v>
      </c>
      <c r="AB18" s="23" t="s">
        <v>461</v>
      </c>
      <c r="AC18" s="23" t="s">
        <v>461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4">
        <v>42374</v>
      </c>
      <c r="AQ18" s="22">
        <v>3741.08</v>
      </c>
      <c r="AR18" s="244">
        <v>1993</v>
      </c>
      <c r="AS18" s="23">
        <v>3</v>
      </c>
      <c r="AT18" s="239">
        <v>46145</v>
      </c>
      <c r="AU18" s="17" t="s">
        <v>171</v>
      </c>
      <c r="AV18" s="17" t="s">
        <v>171</v>
      </c>
      <c r="AW18" s="17" t="s">
        <v>171</v>
      </c>
      <c r="AX18" s="17" t="s">
        <v>172</v>
      </c>
      <c r="AY18" s="17" t="s">
        <v>172</v>
      </c>
      <c r="AZ18" s="17" t="s">
        <v>172</v>
      </c>
      <c r="BA18" s="17" t="s">
        <v>172</v>
      </c>
      <c r="BB18" s="17" t="s">
        <v>172</v>
      </c>
      <c r="BC18" s="17" t="s">
        <v>172</v>
      </c>
      <c r="BD18" s="17" t="s">
        <v>172</v>
      </c>
      <c r="BE18" s="17" t="s">
        <v>172</v>
      </c>
      <c r="BF18" s="17" t="s">
        <v>172</v>
      </c>
      <c r="BG18" s="17" t="s">
        <v>172</v>
      </c>
      <c r="BH18" s="23" t="s">
        <v>461</v>
      </c>
      <c r="BI18" s="23" t="s">
        <v>171</v>
      </c>
      <c r="BJ18" s="23" t="s">
        <v>171</v>
      </c>
      <c r="BK18" s="23" t="s">
        <v>171</v>
      </c>
      <c r="BL18" s="17" t="s">
        <v>171</v>
      </c>
      <c r="BM18" s="17" t="s">
        <v>171</v>
      </c>
      <c r="BN18" s="17" t="s">
        <v>171</v>
      </c>
      <c r="BO18" s="17" t="s">
        <v>172</v>
      </c>
      <c r="BP18" s="17" t="s">
        <v>461</v>
      </c>
      <c r="BQ18" s="17" t="s">
        <v>579</v>
      </c>
      <c r="BR18" s="17">
        <v>3</v>
      </c>
      <c r="BS18" s="19">
        <v>44379</v>
      </c>
      <c r="BT18" s="17">
        <v>2836.05</v>
      </c>
    </row>
    <row r="19" spans="1:72" s="20" customFormat="1" ht="12.75">
      <c r="A19" s="17">
        <v>9140460</v>
      </c>
      <c r="B19" s="17" t="s">
        <v>169</v>
      </c>
      <c r="C19" s="17">
        <v>203</v>
      </c>
      <c r="D19" s="23">
        <v>1</v>
      </c>
      <c r="E19" s="18" t="s">
        <v>170</v>
      </c>
      <c r="F19" s="17">
        <v>339555</v>
      </c>
      <c r="G19" s="18" t="s">
        <v>225</v>
      </c>
      <c r="H19" s="19">
        <v>42368</v>
      </c>
      <c r="I19" s="19">
        <v>42733</v>
      </c>
      <c r="J19" s="23">
        <v>980</v>
      </c>
      <c r="K19" s="22">
        <v>25000</v>
      </c>
      <c r="L19" s="209">
        <v>0.32</v>
      </c>
      <c r="M19" s="209">
        <v>0</v>
      </c>
      <c r="N19" s="25" t="s">
        <v>534</v>
      </c>
      <c r="O19" s="25" t="s">
        <v>568</v>
      </c>
      <c r="P19" s="25" t="s">
        <v>570</v>
      </c>
      <c r="Q19" s="17" t="s">
        <v>171</v>
      </c>
      <c r="R19" s="17" t="s">
        <v>171</v>
      </c>
      <c r="S19" s="21">
        <f t="shared" si="0"/>
        <v>61882.18</v>
      </c>
      <c r="T19" s="22">
        <v>23000</v>
      </c>
      <c r="U19" s="22">
        <v>38882.18</v>
      </c>
      <c r="V19" s="22">
        <v>0</v>
      </c>
      <c r="W19" s="243" t="s">
        <v>172</v>
      </c>
      <c r="X19" s="22">
        <f t="shared" si="1"/>
        <v>61882.18</v>
      </c>
      <c r="Y19" s="23" t="s">
        <v>461</v>
      </c>
      <c r="Z19" s="17" t="s">
        <v>172</v>
      </c>
      <c r="AA19" s="17" t="s">
        <v>172</v>
      </c>
      <c r="AB19" s="23" t="s">
        <v>461</v>
      </c>
      <c r="AC19" s="23" t="s">
        <v>461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4">
        <v>42390</v>
      </c>
      <c r="AQ19" s="22">
        <v>1994.89</v>
      </c>
      <c r="AR19" s="244">
        <v>1962</v>
      </c>
      <c r="AS19" s="23">
        <v>1</v>
      </c>
      <c r="AT19" s="239">
        <v>46383</v>
      </c>
      <c r="AU19" s="17" t="s">
        <v>171</v>
      </c>
      <c r="AV19" s="17" t="s">
        <v>171</v>
      </c>
      <c r="AW19" s="17" t="s">
        <v>171</v>
      </c>
      <c r="AX19" s="17" t="s">
        <v>172</v>
      </c>
      <c r="AY19" s="17" t="s">
        <v>172</v>
      </c>
      <c r="AZ19" s="17" t="s">
        <v>172</v>
      </c>
      <c r="BA19" s="17" t="s">
        <v>172</v>
      </c>
      <c r="BB19" s="17" t="s">
        <v>172</v>
      </c>
      <c r="BC19" s="17" t="s">
        <v>172</v>
      </c>
      <c r="BD19" s="17" t="s">
        <v>172</v>
      </c>
      <c r="BE19" s="17" t="s">
        <v>172</v>
      </c>
      <c r="BF19" s="17" t="s">
        <v>172</v>
      </c>
      <c r="BG19" s="17" t="s">
        <v>172</v>
      </c>
      <c r="BH19" s="23" t="s">
        <v>461</v>
      </c>
      <c r="BI19" s="23" t="s">
        <v>171</v>
      </c>
      <c r="BJ19" s="23" t="s">
        <v>171</v>
      </c>
      <c r="BK19" s="23" t="s">
        <v>171</v>
      </c>
      <c r="BL19" s="17" t="s">
        <v>171</v>
      </c>
      <c r="BM19" s="17" t="s">
        <v>171</v>
      </c>
      <c r="BN19" s="17" t="s">
        <v>171</v>
      </c>
      <c r="BO19" s="17" t="s">
        <v>172</v>
      </c>
      <c r="BP19" s="17" t="s">
        <v>461</v>
      </c>
      <c r="BQ19" s="17" t="s">
        <v>579</v>
      </c>
      <c r="BR19" s="17">
        <v>3</v>
      </c>
      <c r="BS19" s="19">
        <v>44379</v>
      </c>
      <c r="BT19" s="17">
        <v>475.38</v>
      </c>
    </row>
    <row r="20" spans="1:72" s="20" customFormat="1" ht="12.75">
      <c r="A20" s="17">
        <v>9142701</v>
      </c>
      <c r="B20" s="17" t="s">
        <v>169</v>
      </c>
      <c r="C20" s="17">
        <v>203</v>
      </c>
      <c r="D20" s="23">
        <v>1</v>
      </c>
      <c r="E20" s="18" t="s">
        <v>170</v>
      </c>
      <c r="F20" s="17">
        <v>339555</v>
      </c>
      <c r="G20" s="18" t="s">
        <v>228</v>
      </c>
      <c r="H20" s="19">
        <v>42220</v>
      </c>
      <c r="I20" s="19">
        <v>42585</v>
      </c>
      <c r="J20" s="23">
        <v>980</v>
      </c>
      <c r="K20" s="22">
        <v>50000</v>
      </c>
      <c r="L20" s="209">
        <v>0.45</v>
      </c>
      <c r="M20" s="209">
        <v>0.005</v>
      </c>
      <c r="N20" s="25" t="s">
        <v>534</v>
      </c>
      <c r="O20" s="25" t="s">
        <v>568</v>
      </c>
      <c r="P20" s="25" t="s">
        <v>532</v>
      </c>
      <c r="Q20" s="17" t="s">
        <v>171</v>
      </c>
      <c r="R20" s="17" t="s">
        <v>171</v>
      </c>
      <c r="S20" s="21">
        <f t="shared" si="0"/>
        <v>164733.91</v>
      </c>
      <c r="T20" s="22">
        <v>48547.02</v>
      </c>
      <c r="U20" s="22">
        <v>111308.98</v>
      </c>
      <c r="V20" s="22">
        <v>4877.91</v>
      </c>
      <c r="W20" s="243" t="s">
        <v>172</v>
      </c>
      <c r="X20" s="22">
        <f t="shared" si="1"/>
        <v>164733.91</v>
      </c>
      <c r="Y20" s="23" t="s">
        <v>461</v>
      </c>
      <c r="Z20" s="17" t="s">
        <v>172</v>
      </c>
      <c r="AA20" s="17" t="s">
        <v>172</v>
      </c>
      <c r="AB20" s="23" t="s">
        <v>461</v>
      </c>
      <c r="AC20" s="23" t="s">
        <v>461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4">
        <v>42405</v>
      </c>
      <c r="AQ20" s="22">
        <v>3125.18</v>
      </c>
      <c r="AR20" s="244">
        <v>1945</v>
      </c>
      <c r="AS20" s="23">
        <v>1</v>
      </c>
      <c r="AT20" s="239">
        <v>46235</v>
      </c>
      <c r="AU20" s="17" t="s">
        <v>171</v>
      </c>
      <c r="AV20" s="17" t="s">
        <v>171</v>
      </c>
      <c r="AW20" s="17" t="s">
        <v>171</v>
      </c>
      <c r="AX20" s="17" t="s">
        <v>172</v>
      </c>
      <c r="AY20" s="17" t="s">
        <v>172</v>
      </c>
      <c r="AZ20" s="17" t="s">
        <v>172</v>
      </c>
      <c r="BA20" s="17" t="s">
        <v>172</v>
      </c>
      <c r="BB20" s="17" t="s">
        <v>172</v>
      </c>
      <c r="BC20" s="17" t="s">
        <v>172</v>
      </c>
      <c r="BD20" s="17" t="s">
        <v>172</v>
      </c>
      <c r="BE20" s="17" t="s">
        <v>172</v>
      </c>
      <c r="BF20" s="17" t="s">
        <v>172</v>
      </c>
      <c r="BG20" s="17" t="s">
        <v>172</v>
      </c>
      <c r="BH20" s="23" t="s">
        <v>461</v>
      </c>
      <c r="BI20" s="23" t="s">
        <v>171</v>
      </c>
      <c r="BJ20" s="23" t="s">
        <v>171</v>
      </c>
      <c r="BK20" s="23" t="s">
        <v>171</v>
      </c>
      <c r="BL20" s="17" t="s">
        <v>171</v>
      </c>
      <c r="BM20" s="17" t="s">
        <v>171</v>
      </c>
      <c r="BN20" s="17" t="s">
        <v>171</v>
      </c>
      <c r="BO20" s="17" t="s">
        <v>172</v>
      </c>
      <c r="BP20" s="17" t="s">
        <v>461</v>
      </c>
      <c r="BQ20" s="17" t="s">
        <v>579</v>
      </c>
      <c r="BR20" s="17">
        <v>3</v>
      </c>
      <c r="BS20" s="19">
        <v>44379</v>
      </c>
      <c r="BT20" s="17">
        <v>1259.46</v>
      </c>
    </row>
    <row r="21" spans="1:72" s="20" customFormat="1" ht="12.75">
      <c r="A21" s="17">
        <v>9140641</v>
      </c>
      <c r="B21" s="17" t="s">
        <v>169</v>
      </c>
      <c r="C21" s="17">
        <v>203</v>
      </c>
      <c r="D21" s="23">
        <v>1</v>
      </c>
      <c r="E21" s="18" t="s">
        <v>170</v>
      </c>
      <c r="F21" s="17">
        <v>339555</v>
      </c>
      <c r="G21" s="18" t="s">
        <v>231</v>
      </c>
      <c r="H21" s="19">
        <v>42360</v>
      </c>
      <c r="I21" s="19">
        <v>42725</v>
      </c>
      <c r="J21" s="23">
        <v>980</v>
      </c>
      <c r="K21" s="22">
        <v>40000</v>
      </c>
      <c r="L21" s="209">
        <v>0.39</v>
      </c>
      <c r="M21" s="209">
        <v>0.005</v>
      </c>
      <c r="N21" s="25" t="s">
        <v>534</v>
      </c>
      <c r="O21" s="25" t="s">
        <v>568</v>
      </c>
      <c r="P21" s="25" t="s">
        <v>529</v>
      </c>
      <c r="Q21" s="17" t="s">
        <v>171</v>
      </c>
      <c r="R21" s="17" t="s">
        <v>171</v>
      </c>
      <c r="S21" s="21">
        <f t="shared" si="0"/>
        <v>79552.38</v>
      </c>
      <c r="T21" s="22">
        <v>25379.65</v>
      </c>
      <c r="U21" s="22">
        <v>51968.23</v>
      </c>
      <c r="V21" s="22">
        <v>2204.5</v>
      </c>
      <c r="W21" s="243" t="s">
        <v>172</v>
      </c>
      <c r="X21" s="22">
        <f t="shared" si="1"/>
        <v>79552.38</v>
      </c>
      <c r="Y21" s="23" t="s">
        <v>461</v>
      </c>
      <c r="Z21" s="17" t="s">
        <v>172</v>
      </c>
      <c r="AA21" s="17" t="s">
        <v>172</v>
      </c>
      <c r="AB21" s="23" t="s">
        <v>461</v>
      </c>
      <c r="AC21" s="23" t="s">
        <v>461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4">
        <v>42472</v>
      </c>
      <c r="AQ21" s="22">
        <v>3987.49</v>
      </c>
      <c r="AR21" s="244">
        <v>1875</v>
      </c>
      <c r="AS21" s="23">
        <v>1</v>
      </c>
      <c r="AT21" s="239">
        <v>46375</v>
      </c>
      <c r="AU21" s="17" t="s">
        <v>171</v>
      </c>
      <c r="AV21" s="17" t="s">
        <v>171</v>
      </c>
      <c r="AW21" s="17" t="s">
        <v>171</v>
      </c>
      <c r="AX21" s="17" t="s">
        <v>172</v>
      </c>
      <c r="AY21" s="17" t="s">
        <v>172</v>
      </c>
      <c r="AZ21" s="17" t="s">
        <v>172</v>
      </c>
      <c r="BA21" s="17" t="s">
        <v>172</v>
      </c>
      <c r="BB21" s="17" t="s">
        <v>172</v>
      </c>
      <c r="BC21" s="17" t="s">
        <v>172</v>
      </c>
      <c r="BD21" s="17" t="s">
        <v>172</v>
      </c>
      <c r="BE21" s="17" t="s">
        <v>172</v>
      </c>
      <c r="BF21" s="17" t="s">
        <v>172</v>
      </c>
      <c r="BG21" s="17" t="s">
        <v>172</v>
      </c>
      <c r="BH21" s="23" t="s">
        <v>461</v>
      </c>
      <c r="BI21" s="23" t="s">
        <v>171</v>
      </c>
      <c r="BJ21" s="23" t="s">
        <v>171</v>
      </c>
      <c r="BK21" s="23" t="s">
        <v>171</v>
      </c>
      <c r="BL21" s="17" t="s">
        <v>171</v>
      </c>
      <c r="BM21" s="17" t="s">
        <v>171</v>
      </c>
      <c r="BN21" s="17" t="s">
        <v>171</v>
      </c>
      <c r="BO21" s="17" t="s">
        <v>172</v>
      </c>
      <c r="BP21" s="17" t="s">
        <v>461</v>
      </c>
      <c r="BQ21" s="17" t="s">
        <v>579</v>
      </c>
      <c r="BR21" s="17">
        <v>3</v>
      </c>
      <c r="BS21" s="19">
        <v>44379</v>
      </c>
      <c r="BT21" s="17">
        <v>609.95</v>
      </c>
    </row>
    <row r="22" spans="1:72" s="20" customFormat="1" ht="12.75">
      <c r="A22" s="17">
        <v>9141048</v>
      </c>
      <c r="B22" s="17" t="s">
        <v>169</v>
      </c>
      <c r="C22" s="17">
        <v>203</v>
      </c>
      <c r="D22" s="23">
        <v>1</v>
      </c>
      <c r="E22" s="18" t="s">
        <v>170</v>
      </c>
      <c r="F22" s="17">
        <v>339555</v>
      </c>
      <c r="G22" s="18" t="s">
        <v>234</v>
      </c>
      <c r="H22" s="19">
        <v>42374</v>
      </c>
      <c r="I22" s="19">
        <v>42739</v>
      </c>
      <c r="J22" s="23">
        <v>980</v>
      </c>
      <c r="K22" s="22">
        <v>100000</v>
      </c>
      <c r="L22" s="209">
        <v>0.39</v>
      </c>
      <c r="M22" s="209">
        <v>0.005</v>
      </c>
      <c r="N22" s="25" t="s">
        <v>534</v>
      </c>
      <c r="O22" s="25" t="s">
        <v>568</v>
      </c>
      <c r="P22" s="25" t="s">
        <v>530</v>
      </c>
      <c r="Q22" s="17" t="s">
        <v>171</v>
      </c>
      <c r="R22" s="17" t="s">
        <v>171</v>
      </c>
      <c r="S22" s="21">
        <f t="shared" si="0"/>
        <v>303171.2</v>
      </c>
      <c r="T22" s="22">
        <v>95220.69</v>
      </c>
      <c r="U22" s="22">
        <v>199414.35</v>
      </c>
      <c r="V22" s="22">
        <v>8536.16</v>
      </c>
      <c r="W22" s="243" t="s">
        <v>172</v>
      </c>
      <c r="X22" s="22">
        <f t="shared" si="1"/>
        <v>303171.2</v>
      </c>
      <c r="Y22" s="23" t="s">
        <v>461</v>
      </c>
      <c r="Z22" s="17" t="s">
        <v>172</v>
      </c>
      <c r="AA22" s="17" t="s">
        <v>172</v>
      </c>
      <c r="AB22" s="23" t="s">
        <v>461</v>
      </c>
      <c r="AC22" s="23" t="s">
        <v>461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4">
        <v>42409</v>
      </c>
      <c r="AQ22" s="22">
        <v>6071.01</v>
      </c>
      <c r="AR22" s="244">
        <v>1945</v>
      </c>
      <c r="AS22" s="23">
        <v>1</v>
      </c>
      <c r="AT22" s="239">
        <v>46389</v>
      </c>
      <c r="AU22" s="17" t="s">
        <v>171</v>
      </c>
      <c r="AV22" s="17" t="s">
        <v>171</v>
      </c>
      <c r="AW22" s="17" t="s">
        <v>171</v>
      </c>
      <c r="AX22" s="17" t="s">
        <v>172</v>
      </c>
      <c r="AY22" s="17" t="s">
        <v>172</v>
      </c>
      <c r="AZ22" s="17" t="s">
        <v>172</v>
      </c>
      <c r="BA22" s="17" t="s">
        <v>172</v>
      </c>
      <c r="BB22" s="17" t="s">
        <v>172</v>
      </c>
      <c r="BC22" s="17" t="s">
        <v>172</v>
      </c>
      <c r="BD22" s="17" t="s">
        <v>172</v>
      </c>
      <c r="BE22" s="17" t="s">
        <v>172</v>
      </c>
      <c r="BF22" s="17" t="s">
        <v>172</v>
      </c>
      <c r="BG22" s="17" t="s">
        <v>172</v>
      </c>
      <c r="BH22" s="23" t="s">
        <v>461</v>
      </c>
      <c r="BI22" s="23" t="s">
        <v>171</v>
      </c>
      <c r="BJ22" s="23" t="s">
        <v>171</v>
      </c>
      <c r="BK22" s="23" t="s">
        <v>171</v>
      </c>
      <c r="BL22" s="17" t="s">
        <v>171</v>
      </c>
      <c r="BM22" s="17" t="s">
        <v>171</v>
      </c>
      <c r="BN22" s="17" t="s">
        <v>171</v>
      </c>
      <c r="BO22" s="17" t="s">
        <v>172</v>
      </c>
      <c r="BP22" s="17" t="s">
        <v>461</v>
      </c>
      <c r="BQ22" s="17" t="s">
        <v>579</v>
      </c>
      <c r="BR22" s="17">
        <v>3</v>
      </c>
      <c r="BS22" s="19">
        <v>44379</v>
      </c>
      <c r="BT22" s="17">
        <v>2326.07</v>
      </c>
    </row>
    <row r="23" spans="1:72" s="20" customFormat="1" ht="12.75">
      <c r="A23" s="17">
        <v>9139636</v>
      </c>
      <c r="B23" s="17" t="s">
        <v>169</v>
      </c>
      <c r="C23" s="17">
        <v>203</v>
      </c>
      <c r="D23" s="23">
        <v>1</v>
      </c>
      <c r="E23" s="18" t="s">
        <v>170</v>
      </c>
      <c r="F23" s="17">
        <v>339555</v>
      </c>
      <c r="G23" s="18" t="s">
        <v>239</v>
      </c>
      <c r="H23" s="19">
        <v>42416</v>
      </c>
      <c r="I23" s="19">
        <v>42782</v>
      </c>
      <c r="J23" s="23">
        <v>980</v>
      </c>
      <c r="K23" s="245">
        <v>22964.27</v>
      </c>
      <c r="L23" s="209">
        <v>0.5</v>
      </c>
      <c r="M23" s="209">
        <v>0</v>
      </c>
      <c r="N23" s="25" t="s">
        <v>575</v>
      </c>
      <c r="O23" s="23" t="s">
        <v>172</v>
      </c>
      <c r="P23" s="25" t="s">
        <v>529</v>
      </c>
      <c r="Q23" s="17" t="s">
        <v>171</v>
      </c>
      <c r="R23" s="17" t="s">
        <v>171</v>
      </c>
      <c r="S23" s="21">
        <f t="shared" si="0"/>
        <v>81563.8</v>
      </c>
      <c r="T23" s="22">
        <v>22964.27</v>
      </c>
      <c r="U23" s="22">
        <v>58599.53</v>
      </c>
      <c r="V23" s="22">
        <v>0</v>
      </c>
      <c r="W23" s="243" t="s">
        <v>172</v>
      </c>
      <c r="X23" s="22">
        <f t="shared" si="1"/>
        <v>81563.8</v>
      </c>
      <c r="Y23" s="23" t="s">
        <v>171</v>
      </c>
      <c r="Z23" s="17" t="s">
        <v>172</v>
      </c>
      <c r="AA23" s="17" t="s">
        <v>172</v>
      </c>
      <c r="AB23" s="23" t="s">
        <v>171</v>
      </c>
      <c r="AC23" s="23" t="s">
        <v>171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4" t="s">
        <v>172</v>
      </c>
      <c r="AQ23" s="22">
        <v>0</v>
      </c>
      <c r="AR23" s="244">
        <v>1596</v>
      </c>
      <c r="AS23" s="23">
        <v>1</v>
      </c>
      <c r="AT23" s="239">
        <v>43511</v>
      </c>
      <c r="AU23" s="17" t="s">
        <v>171</v>
      </c>
      <c r="AV23" s="17" t="s">
        <v>171</v>
      </c>
      <c r="AW23" s="17" t="s">
        <v>171</v>
      </c>
      <c r="AX23" s="17" t="s">
        <v>172</v>
      </c>
      <c r="AY23" s="17" t="s">
        <v>172</v>
      </c>
      <c r="AZ23" s="17" t="s">
        <v>172</v>
      </c>
      <c r="BA23" s="17" t="s">
        <v>172</v>
      </c>
      <c r="BB23" s="17" t="s">
        <v>172</v>
      </c>
      <c r="BC23" s="17" t="s">
        <v>172</v>
      </c>
      <c r="BD23" s="17" t="s">
        <v>172</v>
      </c>
      <c r="BE23" s="17" t="s">
        <v>172</v>
      </c>
      <c r="BF23" s="17" t="s">
        <v>172</v>
      </c>
      <c r="BG23" s="17" t="s">
        <v>172</v>
      </c>
      <c r="BH23" s="23" t="s">
        <v>171</v>
      </c>
      <c r="BI23" s="23" t="s">
        <v>171</v>
      </c>
      <c r="BJ23" s="23" t="s">
        <v>171</v>
      </c>
      <c r="BK23" s="23" t="s">
        <v>171</v>
      </c>
      <c r="BL23" s="17" t="s">
        <v>171</v>
      </c>
      <c r="BM23" s="17" t="s">
        <v>171</v>
      </c>
      <c r="BN23" s="17" t="s">
        <v>171</v>
      </c>
      <c r="BO23" s="17" t="s">
        <v>172</v>
      </c>
      <c r="BP23" s="17" t="s">
        <v>461</v>
      </c>
      <c r="BQ23" s="17" t="s">
        <v>579</v>
      </c>
      <c r="BR23" s="17">
        <v>3</v>
      </c>
      <c r="BS23" s="19">
        <v>44379</v>
      </c>
      <c r="BT23" s="17">
        <v>621.81</v>
      </c>
    </row>
    <row r="24" spans="1:72" s="20" customFormat="1" ht="12.75">
      <c r="A24" s="17">
        <v>9138743</v>
      </c>
      <c r="B24" s="17" t="s">
        <v>169</v>
      </c>
      <c r="C24" s="17">
        <v>203</v>
      </c>
      <c r="D24" s="23">
        <v>1</v>
      </c>
      <c r="E24" s="18" t="s">
        <v>170</v>
      </c>
      <c r="F24" s="17">
        <v>339555</v>
      </c>
      <c r="G24" s="18" t="s">
        <v>242</v>
      </c>
      <c r="H24" s="19">
        <v>42342</v>
      </c>
      <c r="I24" s="19">
        <v>42707</v>
      </c>
      <c r="J24" s="23">
        <v>980</v>
      </c>
      <c r="K24" s="22">
        <v>25000</v>
      </c>
      <c r="L24" s="209">
        <v>0.38</v>
      </c>
      <c r="M24" s="209">
        <v>0</v>
      </c>
      <c r="N24" s="25" t="s">
        <v>534</v>
      </c>
      <c r="O24" s="25" t="s">
        <v>568</v>
      </c>
      <c r="P24" s="25" t="s">
        <v>572</v>
      </c>
      <c r="Q24" s="17" t="s">
        <v>171</v>
      </c>
      <c r="R24" s="17" t="s">
        <v>171</v>
      </c>
      <c r="S24" s="21">
        <f t="shared" si="0"/>
        <v>43219.54</v>
      </c>
      <c r="T24" s="22">
        <v>15939.22</v>
      </c>
      <c r="U24" s="22">
        <v>27280.32</v>
      </c>
      <c r="V24" s="22">
        <v>0</v>
      </c>
      <c r="W24" s="243" t="s">
        <v>172</v>
      </c>
      <c r="X24" s="22">
        <f t="shared" si="1"/>
        <v>43219.54</v>
      </c>
      <c r="Y24" s="23" t="s">
        <v>461</v>
      </c>
      <c r="Z24" s="17" t="s">
        <v>172</v>
      </c>
      <c r="AA24" s="17" t="s">
        <v>172</v>
      </c>
      <c r="AB24" s="23" t="s">
        <v>461</v>
      </c>
      <c r="AC24" s="23" t="s">
        <v>461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4">
        <v>42761</v>
      </c>
      <c r="AQ24" s="22">
        <v>1888.64</v>
      </c>
      <c r="AR24" s="244">
        <v>1924</v>
      </c>
      <c r="AS24" s="23">
        <v>1</v>
      </c>
      <c r="AT24" s="239">
        <v>46357</v>
      </c>
      <c r="AU24" s="17" t="s">
        <v>171</v>
      </c>
      <c r="AV24" s="17" t="s">
        <v>171</v>
      </c>
      <c r="AW24" s="17" t="s">
        <v>171</v>
      </c>
      <c r="AX24" s="17" t="s">
        <v>172</v>
      </c>
      <c r="AY24" s="17" t="s">
        <v>172</v>
      </c>
      <c r="AZ24" s="17" t="s">
        <v>172</v>
      </c>
      <c r="BA24" s="17" t="s">
        <v>172</v>
      </c>
      <c r="BB24" s="17" t="s">
        <v>172</v>
      </c>
      <c r="BC24" s="17" t="s">
        <v>172</v>
      </c>
      <c r="BD24" s="17" t="s">
        <v>172</v>
      </c>
      <c r="BE24" s="17" t="s">
        <v>172</v>
      </c>
      <c r="BF24" s="17" t="s">
        <v>172</v>
      </c>
      <c r="BG24" s="17" t="s">
        <v>172</v>
      </c>
      <c r="BH24" s="23" t="s">
        <v>461</v>
      </c>
      <c r="BI24" s="23" t="s">
        <v>171</v>
      </c>
      <c r="BJ24" s="23" t="s">
        <v>171</v>
      </c>
      <c r="BK24" s="23" t="s">
        <v>171</v>
      </c>
      <c r="BL24" s="17" t="s">
        <v>171</v>
      </c>
      <c r="BM24" s="17" t="s">
        <v>171</v>
      </c>
      <c r="BN24" s="17" t="s">
        <v>171</v>
      </c>
      <c r="BO24" s="17" t="s">
        <v>172</v>
      </c>
      <c r="BP24" s="17" t="s">
        <v>461</v>
      </c>
      <c r="BQ24" s="17" t="s">
        <v>579</v>
      </c>
      <c r="BR24" s="17">
        <v>3</v>
      </c>
      <c r="BS24" s="19">
        <v>44379</v>
      </c>
      <c r="BT24" s="17">
        <v>329.56</v>
      </c>
    </row>
    <row r="25" spans="1:72" s="20" customFormat="1" ht="12.75">
      <c r="A25" s="17">
        <v>9138830</v>
      </c>
      <c r="B25" s="17" t="s">
        <v>169</v>
      </c>
      <c r="C25" s="17">
        <v>203</v>
      </c>
      <c r="D25" s="23">
        <v>1</v>
      </c>
      <c r="E25" s="18" t="s">
        <v>170</v>
      </c>
      <c r="F25" s="17">
        <v>339555</v>
      </c>
      <c r="G25" s="18" t="s">
        <v>245</v>
      </c>
      <c r="H25" s="19">
        <v>42348</v>
      </c>
      <c r="I25" s="19">
        <v>42713</v>
      </c>
      <c r="J25" s="23">
        <v>980</v>
      </c>
      <c r="K25" s="22">
        <v>35000</v>
      </c>
      <c r="L25" s="209">
        <v>0.39</v>
      </c>
      <c r="M25" s="209">
        <v>0</v>
      </c>
      <c r="N25" s="25" t="s">
        <v>534</v>
      </c>
      <c r="O25" s="25" t="s">
        <v>568</v>
      </c>
      <c r="P25" s="25" t="s">
        <v>572</v>
      </c>
      <c r="Q25" s="17" t="s">
        <v>171</v>
      </c>
      <c r="R25" s="17" t="s">
        <v>171</v>
      </c>
      <c r="S25" s="21">
        <f t="shared" si="0"/>
        <v>39159.880000000005</v>
      </c>
      <c r="T25" s="22">
        <v>14204.05</v>
      </c>
      <c r="U25" s="22">
        <v>24955.83</v>
      </c>
      <c r="V25" s="22">
        <v>0</v>
      </c>
      <c r="W25" s="243" t="s">
        <v>172</v>
      </c>
      <c r="X25" s="22">
        <f t="shared" si="1"/>
        <v>39159.880000000005</v>
      </c>
      <c r="Y25" s="23" t="s">
        <v>461</v>
      </c>
      <c r="Z25" s="17" t="s">
        <v>172</v>
      </c>
      <c r="AA25" s="17" t="s">
        <v>172</v>
      </c>
      <c r="AB25" s="23" t="s">
        <v>461</v>
      </c>
      <c r="AC25" s="23" t="s">
        <v>461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4">
        <v>42761</v>
      </c>
      <c r="AQ25" s="22">
        <v>1896.8</v>
      </c>
      <c r="AR25" s="244">
        <v>1924</v>
      </c>
      <c r="AS25" s="23">
        <v>1</v>
      </c>
      <c r="AT25" s="239">
        <v>46363</v>
      </c>
      <c r="AU25" s="17" t="s">
        <v>171</v>
      </c>
      <c r="AV25" s="17" t="s">
        <v>171</v>
      </c>
      <c r="AW25" s="17" t="s">
        <v>171</v>
      </c>
      <c r="AX25" s="17" t="s">
        <v>172</v>
      </c>
      <c r="AY25" s="17" t="s">
        <v>172</v>
      </c>
      <c r="AZ25" s="17" t="s">
        <v>172</v>
      </c>
      <c r="BA25" s="17" t="s">
        <v>172</v>
      </c>
      <c r="BB25" s="17" t="s">
        <v>172</v>
      </c>
      <c r="BC25" s="17" t="s">
        <v>172</v>
      </c>
      <c r="BD25" s="17" t="s">
        <v>172</v>
      </c>
      <c r="BE25" s="17" t="s">
        <v>172</v>
      </c>
      <c r="BF25" s="17" t="s">
        <v>172</v>
      </c>
      <c r="BG25" s="17" t="s">
        <v>172</v>
      </c>
      <c r="BH25" s="23" t="s">
        <v>461</v>
      </c>
      <c r="BI25" s="23" t="s">
        <v>171</v>
      </c>
      <c r="BJ25" s="23" t="s">
        <v>171</v>
      </c>
      <c r="BK25" s="23" t="s">
        <v>171</v>
      </c>
      <c r="BL25" s="17" t="s">
        <v>171</v>
      </c>
      <c r="BM25" s="17" t="s">
        <v>171</v>
      </c>
      <c r="BN25" s="17" t="s">
        <v>171</v>
      </c>
      <c r="BO25" s="17" t="s">
        <v>172</v>
      </c>
      <c r="BP25" s="17" t="s">
        <v>461</v>
      </c>
      <c r="BQ25" s="17" t="s">
        <v>579</v>
      </c>
      <c r="BR25" s="17">
        <v>3</v>
      </c>
      <c r="BS25" s="19">
        <v>44379</v>
      </c>
      <c r="BT25" s="17">
        <v>298.47</v>
      </c>
    </row>
    <row r="26" spans="1:72" s="20" customFormat="1" ht="12.75">
      <c r="A26" s="17">
        <v>9138653</v>
      </c>
      <c r="B26" s="17" t="s">
        <v>169</v>
      </c>
      <c r="C26" s="17">
        <v>203</v>
      </c>
      <c r="D26" s="23">
        <v>1</v>
      </c>
      <c r="E26" s="18" t="s">
        <v>170</v>
      </c>
      <c r="F26" s="17">
        <v>339555</v>
      </c>
      <c r="G26" s="18" t="s">
        <v>248</v>
      </c>
      <c r="H26" s="19">
        <v>42068</v>
      </c>
      <c r="I26" s="19">
        <v>42433</v>
      </c>
      <c r="J26" s="23">
        <v>980</v>
      </c>
      <c r="K26" s="22">
        <v>20000</v>
      </c>
      <c r="L26" s="209">
        <v>0.39</v>
      </c>
      <c r="M26" s="209">
        <v>0.005</v>
      </c>
      <c r="N26" s="25" t="s">
        <v>534</v>
      </c>
      <c r="O26" s="25" t="s">
        <v>568</v>
      </c>
      <c r="P26" s="25" t="s">
        <v>573</v>
      </c>
      <c r="Q26" s="17" t="s">
        <v>171</v>
      </c>
      <c r="R26" s="17" t="s">
        <v>171</v>
      </c>
      <c r="S26" s="21">
        <f t="shared" si="0"/>
        <v>52423.659999999996</v>
      </c>
      <c r="T26" s="22">
        <v>16358.9</v>
      </c>
      <c r="U26" s="22">
        <v>34347.17</v>
      </c>
      <c r="V26" s="22">
        <v>1717.59</v>
      </c>
      <c r="W26" s="243" t="s">
        <v>172</v>
      </c>
      <c r="X26" s="22">
        <f t="shared" si="1"/>
        <v>52423.659999999996</v>
      </c>
      <c r="Y26" s="23" t="s">
        <v>461</v>
      </c>
      <c r="Z26" s="17" t="s">
        <v>172</v>
      </c>
      <c r="AA26" s="17" t="s">
        <v>172</v>
      </c>
      <c r="AB26" s="23" t="s">
        <v>461</v>
      </c>
      <c r="AC26" s="23" t="s">
        <v>461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4">
        <v>42411</v>
      </c>
      <c r="AQ26" s="22">
        <v>226.79</v>
      </c>
      <c r="AR26" s="244">
        <v>1945</v>
      </c>
      <c r="AS26" s="23">
        <v>3</v>
      </c>
      <c r="AT26" s="239">
        <v>46083</v>
      </c>
      <c r="AU26" s="17" t="s">
        <v>171</v>
      </c>
      <c r="AV26" s="17" t="s">
        <v>171</v>
      </c>
      <c r="AW26" s="17" t="s">
        <v>171</v>
      </c>
      <c r="AX26" s="17" t="s">
        <v>172</v>
      </c>
      <c r="AY26" s="17" t="s">
        <v>172</v>
      </c>
      <c r="AZ26" s="17" t="s">
        <v>172</v>
      </c>
      <c r="BA26" s="17" t="s">
        <v>172</v>
      </c>
      <c r="BB26" s="17" t="s">
        <v>172</v>
      </c>
      <c r="BC26" s="17" t="s">
        <v>172</v>
      </c>
      <c r="BD26" s="17" t="s">
        <v>172</v>
      </c>
      <c r="BE26" s="17" t="s">
        <v>172</v>
      </c>
      <c r="BF26" s="17" t="s">
        <v>172</v>
      </c>
      <c r="BG26" s="17" t="s">
        <v>172</v>
      </c>
      <c r="BH26" s="23" t="s">
        <v>461</v>
      </c>
      <c r="BI26" s="23" t="s">
        <v>171</v>
      </c>
      <c r="BJ26" s="23" t="s">
        <v>171</v>
      </c>
      <c r="BK26" s="23" t="s">
        <v>171</v>
      </c>
      <c r="BL26" s="17" t="s">
        <v>171</v>
      </c>
      <c r="BM26" s="17" t="s">
        <v>171</v>
      </c>
      <c r="BN26" s="17" t="s">
        <v>171</v>
      </c>
      <c r="BO26" s="17" t="s">
        <v>172</v>
      </c>
      <c r="BP26" s="17" t="s">
        <v>461</v>
      </c>
      <c r="BQ26" s="17" t="s">
        <v>579</v>
      </c>
      <c r="BR26" s="17">
        <v>3</v>
      </c>
      <c r="BS26" s="19">
        <v>44379</v>
      </c>
      <c r="BT26" s="17">
        <v>402.33</v>
      </c>
    </row>
    <row r="27" spans="1:72" s="20" customFormat="1" ht="12.75">
      <c r="A27" s="17">
        <v>9139021</v>
      </c>
      <c r="B27" s="17" t="s">
        <v>169</v>
      </c>
      <c r="C27" s="17">
        <v>203</v>
      </c>
      <c r="D27" s="23">
        <v>1</v>
      </c>
      <c r="E27" s="18" t="s">
        <v>170</v>
      </c>
      <c r="F27" s="17">
        <v>339555</v>
      </c>
      <c r="G27" s="18" t="s">
        <v>251</v>
      </c>
      <c r="H27" s="19">
        <v>42408</v>
      </c>
      <c r="I27" s="19">
        <v>42773</v>
      </c>
      <c r="J27" s="23">
        <v>980</v>
      </c>
      <c r="K27" s="22">
        <v>500000</v>
      </c>
      <c r="L27" s="209">
        <v>0.39</v>
      </c>
      <c r="M27" s="209">
        <v>0.005</v>
      </c>
      <c r="N27" s="25" t="s">
        <v>534</v>
      </c>
      <c r="O27" s="25" t="s">
        <v>568</v>
      </c>
      <c r="P27" s="25" t="s">
        <v>529</v>
      </c>
      <c r="Q27" s="17" t="s">
        <v>171</v>
      </c>
      <c r="R27" s="17" t="s">
        <v>171</v>
      </c>
      <c r="S27" s="21">
        <f t="shared" si="0"/>
        <v>50632.26</v>
      </c>
      <c r="T27" s="22">
        <v>16180.85</v>
      </c>
      <c r="U27" s="22">
        <v>33138.11</v>
      </c>
      <c r="V27" s="22">
        <v>1313.3</v>
      </c>
      <c r="W27" s="243" t="s">
        <v>172</v>
      </c>
      <c r="X27" s="22">
        <f t="shared" si="1"/>
        <v>50632.26</v>
      </c>
      <c r="Y27" s="23" t="s">
        <v>461</v>
      </c>
      <c r="Z27" s="17" t="s">
        <v>172</v>
      </c>
      <c r="AA27" s="17" t="s">
        <v>172</v>
      </c>
      <c r="AB27" s="23" t="s">
        <v>461</v>
      </c>
      <c r="AC27" s="23" t="s">
        <v>461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4">
        <v>42479</v>
      </c>
      <c r="AQ27" s="22">
        <v>650</v>
      </c>
      <c r="AR27" s="244">
        <v>1913</v>
      </c>
      <c r="AS27" s="23">
        <v>1</v>
      </c>
      <c r="AT27" s="239">
        <v>46423</v>
      </c>
      <c r="AU27" s="17" t="s">
        <v>171</v>
      </c>
      <c r="AV27" s="17" t="s">
        <v>171</v>
      </c>
      <c r="AW27" s="17" t="s">
        <v>171</v>
      </c>
      <c r="AX27" s="17" t="s">
        <v>172</v>
      </c>
      <c r="AY27" s="17" t="s">
        <v>172</v>
      </c>
      <c r="AZ27" s="17" t="s">
        <v>172</v>
      </c>
      <c r="BA27" s="17" t="s">
        <v>172</v>
      </c>
      <c r="BB27" s="17" t="s">
        <v>172</v>
      </c>
      <c r="BC27" s="17" t="s">
        <v>172</v>
      </c>
      <c r="BD27" s="17" t="s">
        <v>172</v>
      </c>
      <c r="BE27" s="17" t="s">
        <v>172</v>
      </c>
      <c r="BF27" s="17" t="s">
        <v>172</v>
      </c>
      <c r="BG27" s="17" t="s">
        <v>172</v>
      </c>
      <c r="BH27" s="23" t="s">
        <v>461</v>
      </c>
      <c r="BI27" s="23" t="s">
        <v>171</v>
      </c>
      <c r="BJ27" s="23" t="s">
        <v>171</v>
      </c>
      <c r="BK27" s="23" t="s">
        <v>171</v>
      </c>
      <c r="BL27" s="17" t="s">
        <v>171</v>
      </c>
      <c r="BM27" s="17" t="s">
        <v>171</v>
      </c>
      <c r="BN27" s="17" t="s">
        <v>171</v>
      </c>
      <c r="BO27" s="17" t="s">
        <v>172</v>
      </c>
      <c r="BP27" s="17" t="s">
        <v>461</v>
      </c>
      <c r="BQ27" s="17" t="s">
        <v>579</v>
      </c>
      <c r="BR27" s="17">
        <v>3</v>
      </c>
      <c r="BS27" s="19">
        <v>44379</v>
      </c>
      <c r="BT27" s="17">
        <v>388.18</v>
      </c>
    </row>
    <row r="28" spans="1:72" s="20" customFormat="1" ht="12.75">
      <c r="A28" s="17">
        <v>9139451</v>
      </c>
      <c r="B28" s="17" t="s">
        <v>169</v>
      </c>
      <c r="C28" s="17">
        <v>203</v>
      </c>
      <c r="D28" s="23">
        <v>1</v>
      </c>
      <c r="E28" s="18" t="s">
        <v>170</v>
      </c>
      <c r="F28" s="17">
        <v>339555</v>
      </c>
      <c r="G28" s="18" t="s">
        <v>254</v>
      </c>
      <c r="H28" s="19">
        <v>42404</v>
      </c>
      <c r="I28" s="19">
        <v>42769</v>
      </c>
      <c r="J28" s="23">
        <v>980</v>
      </c>
      <c r="K28" s="22">
        <v>1000000</v>
      </c>
      <c r="L28" s="209">
        <v>0.39</v>
      </c>
      <c r="M28" s="209">
        <v>0</v>
      </c>
      <c r="N28" s="25" t="s">
        <v>534</v>
      </c>
      <c r="O28" s="25" t="s">
        <v>568</v>
      </c>
      <c r="P28" s="25" t="s">
        <v>529</v>
      </c>
      <c r="Q28" s="17" t="s">
        <v>171</v>
      </c>
      <c r="R28" s="17" t="s">
        <v>171</v>
      </c>
      <c r="S28" s="21">
        <f t="shared" si="0"/>
        <v>405515.42</v>
      </c>
      <c r="T28" s="22">
        <v>124006.86</v>
      </c>
      <c r="U28" s="22">
        <v>281508.56</v>
      </c>
      <c r="V28" s="22">
        <v>0</v>
      </c>
      <c r="W28" s="243" t="s">
        <v>172</v>
      </c>
      <c r="X28" s="22">
        <f t="shared" si="1"/>
        <v>405515.42</v>
      </c>
      <c r="Y28" s="23" t="s">
        <v>461</v>
      </c>
      <c r="Z28" s="17" t="s">
        <v>172</v>
      </c>
      <c r="AA28" s="17" t="s">
        <v>172</v>
      </c>
      <c r="AB28" s="23" t="s">
        <v>461</v>
      </c>
      <c r="AC28" s="23" t="s">
        <v>461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4">
        <v>42873</v>
      </c>
      <c r="AQ28" s="22">
        <v>315281.4</v>
      </c>
      <c r="AR28" s="244">
        <v>1945</v>
      </c>
      <c r="AS28" s="23">
        <v>1</v>
      </c>
      <c r="AT28" s="239">
        <v>46419</v>
      </c>
      <c r="AU28" s="17" t="s">
        <v>171</v>
      </c>
      <c r="AV28" s="17" t="s">
        <v>171</v>
      </c>
      <c r="AW28" s="17" t="s">
        <v>171</v>
      </c>
      <c r="AX28" s="17" t="s">
        <v>172</v>
      </c>
      <c r="AY28" s="17" t="s">
        <v>172</v>
      </c>
      <c r="AZ28" s="17" t="s">
        <v>172</v>
      </c>
      <c r="BA28" s="17" t="s">
        <v>172</v>
      </c>
      <c r="BB28" s="17" t="s">
        <v>172</v>
      </c>
      <c r="BC28" s="17" t="s">
        <v>172</v>
      </c>
      <c r="BD28" s="17" t="s">
        <v>172</v>
      </c>
      <c r="BE28" s="17" t="s">
        <v>172</v>
      </c>
      <c r="BF28" s="17" t="s">
        <v>172</v>
      </c>
      <c r="BG28" s="17" t="s">
        <v>172</v>
      </c>
      <c r="BH28" s="23" t="s">
        <v>461</v>
      </c>
      <c r="BI28" s="23" t="s">
        <v>171</v>
      </c>
      <c r="BJ28" s="23" t="s">
        <v>171</v>
      </c>
      <c r="BK28" s="23" t="s">
        <v>171</v>
      </c>
      <c r="BL28" s="17" t="s">
        <v>171</v>
      </c>
      <c r="BM28" s="17" t="s">
        <v>171</v>
      </c>
      <c r="BN28" s="17" t="s">
        <v>171</v>
      </c>
      <c r="BO28" s="17" t="s">
        <v>172</v>
      </c>
      <c r="BP28" s="17" t="s">
        <v>461</v>
      </c>
      <c r="BQ28" s="17" t="s">
        <v>579</v>
      </c>
      <c r="BR28" s="17">
        <v>3</v>
      </c>
      <c r="BS28" s="19">
        <v>44379</v>
      </c>
      <c r="BT28" s="17">
        <v>3114.8</v>
      </c>
    </row>
    <row r="29" spans="1:72" s="20" customFormat="1" ht="12.75">
      <c r="A29" s="17">
        <v>9141507</v>
      </c>
      <c r="B29" s="17" t="s">
        <v>169</v>
      </c>
      <c r="C29" s="17">
        <v>203</v>
      </c>
      <c r="D29" s="23">
        <v>1</v>
      </c>
      <c r="E29" s="18" t="s">
        <v>170</v>
      </c>
      <c r="F29" s="17">
        <v>339555</v>
      </c>
      <c r="G29" s="18" t="s">
        <v>257</v>
      </c>
      <c r="H29" s="19">
        <v>42355</v>
      </c>
      <c r="I29" s="19">
        <v>42720</v>
      </c>
      <c r="J29" s="23">
        <v>980</v>
      </c>
      <c r="K29" s="22">
        <v>50000</v>
      </c>
      <c r="L29" s="209">
        <v>0.39</v>
      </c>
      <c r="M29" s="209">
        <v>0.005</v>
      </c>
      <c r="N29" s="25" t="s">
        <v>534</v>
      </c>
      <c r="O29" s="25" t="s">
        <v>568</v>
      </c>
      <c r="P29" s="25" t="s">
        <v>532</v>
      </c>
      <c r="Q29" s="17" t="s">
        <v>171</v>
      </c>
      <c r="R29" s="17" t="s">
        <v>171</v>
      </c>
      <c r="S29" s="21">
        <f t="shared" si="0"/>
        <v>51026.27</v>
      </c>
      <c r="T29" s="22">
        <v>16621.67</v>
      </c>
      <c r="U29" s="22">
        <v>33156.75</v>
      </c>
      <c r="V29" s="22">
        <v>1247.85</v>
      </c>
      <c r="W29" s="243" t="s">
        <v>172</v>
      </c>
      <c r="X29" s="22">
        <f t="shared" si="1"/>
        <v>51026.27</v>
      </c>
      <c r="Y29" s="23" t="s">
        <v>461</v>
      </c>
      <c r="Z29" s="17" t="s">
        <v>172</v>
      </c>
      <c r="AA29" s="17" t="s">
        <v>172</v>
      </c>
      <c r="AB29" s="23" t="s">
        <v>461</v>
      </c>
      <c r="AC29" s="23" t="s">
        <v>461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4">
        <v>42529</v>
      </c>
      <c r="AQ29" s="22">
        <v>898.17</v>
      </c>
      <c r="AR29" s="244">
        <v>1945</v>
      </c>
      <c r="AS29" s="23">
        <v>1</v>
      </c>
      <c r="AT29" s="239">
        <v>46370</v>
      </c>
      <c r="AU29" s="17" t="s">
        <v>171</v>
      </c>
      <c r="AV29" s="17" t="s">
        <v>171</v>
      </c>
      <c r="AW29" s="17" t="s">
        <v>171</v>
      </c>
      <c r="AX29" s="17" t="s">
        <v>172</v>
      </c>
      <c r="AY29" s="17" t="s">
        <v>172</v>
      </c>
      <c r="AZ29" s="17" t="s">
        <v>172</v>
      </c>
      <c r="BA29" s="17" t="s">
        <v>172</v>
      </c>
      <c r="BB29" s="17" t="s">
        <v>172</v>
      </c>
      <c r="BC29" s="17" t="s">
        <v>172</v>
      </c>
      <c r="BD29" s="17" t="s">
        <v>172</v>
      </c>
      <c r="BE29" s="17" t="s">
        <v>172</v>
      </c>
      <c r="BF29" s="17" t="s">
        <v>172</v>
      </c>
      <c r="BG29" s="17" t="s">
        <v>172</v>
      </c>
      <c r="BH29" s="23" t="s">
        <v>461</v>
      </c>
      <c r="BI29" s="23" t="s">
        <v>171</v>
      </c>
      <c r="BJ29" s="23" t="s">
        <v>171</v>
      </c>
      <c r="BK29" s="23" t="s">
        <v>171</v>
      </c>
      <c r="BL29" s="17" t="s">
        <v>171</v>
      </c>
      <c r="BM29" s="17" t="s">
        <v>171</v>
      </c>
      <c r="BN29" s="17" t="s">
        <v>171</v>
      </c>
      <c r="BO29" s="17" t="s">
        <v>172</v>
      </c>
      <c r="BP29" s="17" t="s">
        <v>461</v>
      </c>
      <c r="BQ29" s="17" t="s">
        <v>579</v>
      </c>
      <c r="BR29" s="17">
        <v>3</v>
      </c>
      <c r="BS29" s="19">
        <v>44379</v>
      </c>
      <c r="BT29" s="17">
        <v>390.88</v>
      </c>
    </row>
    <row r="30" spans="1:72" s="20" customFormat="1" ht="12.75">
      <c r="A30" s="17">
        <v>9138620</v>
      </c>
      <c r="B30" s="17" t="s">
        <v>169</v>
      </c>
      <c r="C30" s="17">
        <v>203</v>
      </c>
      <c r="D30" s="23">
        <v>1</v>
      </c>
      <c r="E30" s="18" t="s">
        <v>170</v>
      </c>
      <c r="F30" s="17">
        <v>339555</v>
      </c>
      <c r="G30" s="18" t="s">
        <v>260</v>
      </c>
      <c r="H30" s="19">
        <v>42388</v>
      </c>
      <c r="I30" s="19">
        <v>42753</v>
      </c>
      <c r="J30" s="23">
        <v>980</v>
      </c>
      <c r="K30" s="22">
        <v>1000000</v>
      </c>
      <c r="L30" s="209">
        <v>0.39</v>
      </c>
      <c r="M30" s="209">
        <v>0.005</v>
      </c>
      <c r="N30" s="25" t="s">
        <v>534</v>
      </c>
      <c r="O30" s="25" t="s">
        <v>568</v>
      </c>
      <c r="P30" s="25" t="s">
        <v>529</v>
      </c>
      <c r="Q30" s="17" t="s">
        <v>171</v>
      </c>
      <c r="R30" s="17" t="s">
        <v>171</v>
      </c>
      <c r="S30" s="21">
        <f t="shared" si="0"/>
        <v>176653.75</v>
      </c>
      <c r="T30" s="22">
        <v>55300.41</v>
      </c>
      <c r="U30" s="22">
        <v>116401.46</v>
      </c>
      <c r="V30" s="22">
        <v>4951.88</v>
      </c>
      <c r="W30" s="243" t="s">
        <v>172</v>
      </c>
      <c r="X30" s="22">
        <f t="shared" si="1"/>
        <v>176653.75</v>
      </c>
      <c r="Y30" s="23" t="s">
        <v>461</v>
      </c>
      <c r="Z30" s="17" t="s">
        <v>172</v>
      </c>
      <c r="AA30" s="17" t="s">
        <v>172</v>
      </c>
      <c r="AB30" s="23" t="s">
        <v>461</v>
      </c>
      <c r="AC30" s="23" t="s">
        <v>461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4">
        <v>42411</v>
      </c>
      <c r="AQ30" s="22">
        <v>0.2</v>
      </c>
      <c r="AR30" s="244">
        <v>1945</v>
      </c>
      <c r="AS30" s="23">
        <v>1</v>
      </c>
      <c r="AT30" s="239">
        <v>46403</v>
      </c>
      <c r="AU30" s="17" t="s">
        <v>171</v>
      </c>
      <c r="AV30" s="17" t="s">
        <v>171</v>
      </c>
      <c r="AW30" s="17" t="s">
        <v>171</v>
      </c>
      <c r="AX30" s="17" t="s">
        <v>172</v>
      </c>
      <c r="AY30" s="17" t="s">
        <v>172</v>
      </c>
      <c r="AZ30" s="17" t="s">
        <v>172</v>
      </c>
      <c r="BA30" s="17" t="s">
        <v>172</v>
      </c>
      <c r="BB30" s="17" t="s">
        <v>172</v>
      </c>
      <c r="BC30" s="17" t="s">
        <v>172</v>
      </c>
      <c r="BD30" s="17" t="s">
        <v>172</v>
      </c>
      <c r="BE30" s="17" t="s">
        <v>172</v>
      </c>
      <c r="BF30" s="17" t="s">
        <v>172</v>
      </c>
      <c r="BG30" s="17" t="s">
        <v>172</v>
      </c>
      <c r="BH30" s="23" t="s">
        <v>461</v>
      </c>
      <c r="BI30" s="23" t="s">
        <v>171</v>
      </c>
      <c r="BJ30" s="23" t="s">
        <v>171</v>
      </c>
      <c r="BK30" s="23" t="s">
        <v>171</v>
      </c>
      <c r="BL30" s="17" t="s">
        <v>171</v>
      </c>
      <c r="BM30" s="17" t="s">
        <v>171</v>
      </c>
      <c r="BN30" s="17" t="s">
        <v>171</v>
      </c>
      <c r="BO30" s="17" t="s">
        <v>172</v>
      </c>
      <c r="BP30" s="17" t="s">
        <v>461</v>
      </c>
      <c r="BQ30" s="17" t="s">
        <v>579</v>
      </c>
      <c r="BR30" s="17">
        <v>3</v>
      </c>
      <c r="BS30" s="19">
        <v>44379</v>
      </c>
      <c r="BT30" s="17">
        <v>1355.56</v>
      </c>
    </row>
    <row r="31" spans="1:72" s="20" customFormat="1" ht="12.75">
      <c r="A31" s="17">
        <v>9139044</v>
      </c>
      <c r="B31" s="17" t="s">
        <v>169</v>
      </c>
      <c r="C31" s="17">
        <v>203</v>
      </c>
      <c r="D31" s="23">
        <v>1</v>
      </c>
      <c r="E31" s="18" t="s">
        <v>170</v>
      </c>
      <c r="F31" s="17">
        <v>339555</v>
      </c>
      <c r="G31" s="18" t="s">
        <v>262</v>
      </c>
      <c r="H31" s="19">
        <v>42082</v>
      </c>
      <c r="I31" s="19">
        <v>42447</v>
      </c>
      <c r="J31" s="23">
        <v>980</v>
      </c>
      <c r="K31" s="22">
        <v>50000</v>
      </c>
      <c r="L31" s="209">
        <v>0.41</v>
      </c>
      <c r="M31" s="209">
        <v>0.005</v>
      </c>
      <c r="N31" s="25" t="s">
        <v>534</v>
      </c>
      <c r="O31" s="25" t="s">
        <v>568</v>
      </c>
      <c r="P31" s="25" t="s">
        <v>572</v>
      </c>
      <c r="Q31" s="17" t="s">
        <v>171</v>
      </c>
      <c r="R31" s="17" t="s">
        <v>171</v>
      </c>
      <c r="S31" s="21">
        <f t="shared" si="0"/>
        <v>137370.74</v>
      </c>
      <c r="T31" s="22">
        <v>41178.95</v>
      </c>
      <c r="U31" s="22">
        <v>90890.15</v>
      </c>
      <c r="V31" s="22">
        <v>5301.64</v>
      </c>
      <c r="W31" s="243" t="s">
        <v>172</v>
      </c>
      <c r="X31" s="22">
        <f t="shared" si="1"/>
        <v>137370.74</v>
      </c>
      <c r="Y31" s="23" t="s">
        <v>461</v>
      </c>
      <c r="Z31" s="17" t="s">
        <v>172</v>
      </c>
      <c r="AA31" s="17" t="s">
        <v>172</v>
      </c>
      <c r="AB31" s="23" t="s">
        <v>461</v>
      </c>
      <c r="AC31" s="23" t="s">
        <v>461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4">
        <v>42402</v>
      </c>
      <c r="AQ31" s="22">
        <v>10100</v>
      </c>
      <c r="AR31" s="244">
        <v>1945</v>
      </c>
      <c r="AS31" s="23">
        <v>1</v>
      </c>
      <c r="AT31" s="239">
        <v>46097</v>
      </c>
      <c r="AU31" s="17" t="s">
        <v>171</v>
      </c>
      <c r="AV31" s="17" t="s">
        <v>171</v>
      </c>
      <c r="AW31" s="17" t="s">
        <v>171</v>
      </c>
      <c r="AX31" s="17" t="s">
        <v>172</v>
      </c>
      <c r="AY31" s="17" t="s">
        <v>172</v>
      </c>
      <c r="AZ31" s="17" t="s">
        <v>172</v>
      </c>
      <c r="BA31" s="17" t="s">
        <v>172</v>
      </c>
      <c r="BB31" s="17" t="s">
        <v>172</v>
      </c>
      <c r="BC31" s="17" t="s">
        <v>172</v>
      </c>
      <c r="BD31" s="17" t="s">
        <v>172</v>
      </c>
      <c r="BE31" s="17" t="s">
        <v>172</v>
      </c>
      <c r="BF31" s="17" t="s">
        <v>172</v>
      </c>
      <c r="BG31" s="17" t="s">
        <v>172</v>
      </c>
      <c r="BH31" s="23" t="s">
        <v>461</v>
      </c>
      <c r="BI31" s="23" t="s">
        <v>171</v>
      </c>
      <c r="BJ31" s="23" t="s">
        <v>171</v>
      </c>
      <c r="BK31" s="23" t="s">
        <v>171</v>
      </c>
      <c r="BL31" s="17" t="s">
        <v>171</v>
      </c>
      <c r="BM31" s="17" t="s">
        <v>171</v>
      </c>
      <c r="BN31" s="17" t="s">
        <v>171</v>
      </c>
      <c r="BO31" s="17" t="s">
        <v>172</v>
      </c>
      <c r="BP31" s="17" t="s">
        <v>461</v>
      </c>
      <c r="BQ31" s="17" t="s">
        <v>579</v>
      </c>
      <c r="BR31" s="17">
        <v>3</v>
      </c>
      <c r="BS31" s="19">
        <v>44379</v>
      </c>
      <c r="BT31" s="17">
        <v>1053.82</v>
      </c>
    </row>
    <row r="32" spans="1:72" s="20" customFormat="1" ht="12.75">
      <c r="A32" s="17">
        <v>9139253</v>
      </c>
      <c r="B32" s="17" t="s">
        <v>169</v>
      </c>
      <c r="C32" s="17">
        <v>203</v>
      </c>
      <c r="D32" s="23">
        <v>1</v>
      </c>
      <c r="E32" s="18" t="s">
        <v>170</v>
      </c>
      <c r="F32" s="17">
        <v>339555</v>
      </c>
      <c r="G32" s="18" t="s">
        <v>265</v>
      </c>
      <c r="H32" s="19">
        <v>42180</v>
      </c>
      <c r="I32" s="19">
        <v>42545</v>
      </c>
      <c r="J32" s="23">
        <v>980</v>
      </c>
      <c r="K32" s="22">
        <v>200000</v>
      </c>
      <c r="L32" s="209">
        <v>0.39</v>
      </c>
      <c r="M32" s="209">
        <v>0.005</v>
      </c>
      <c r="N32" s="25" t="s">
        <v>534</v>
      </c>
      <c r="O32" s="25" t="s">
        <v>568</v>
      </c>
      <c r="P32" s="25" t="s">
        <v>529</v>
      </c>
      <c r="Q32" s="17" t="s">
        <v>171</v>
      </c>
      <c r="R32" s="17" t="s">
        <v>171</v>
      </c>
      <c r="S32" s="21">
        <f t="shared" si="0"/>
        <v>51525.99</v>
      </c>
      <c r="T32" s="22">
        <v>17271.53</v>
      </c>
      <c r="U32" s="22">
        <v>32959.06</v>
      </c>
      <c r="V32" s="22">
        <v>1295.4</v>
      </c>
      <c r="W32" s="243" t="s">
        <v>172</v>
      </c>
      <c r="X32" s="22">
        <f t="shared" si="1"/>
        <v>51525.99</v>
      </c>
      <c r="Y32" s="23" t="s">
        <v>461</v>
      </c>
      <c r="Z32" s="17" t="s">
        <v>172</v>
      </c>
      <c r="AA32" s="17" t="s">
        <v>172</v>
      </c>
      <c r="AB32" s="23" t="s">
        <v>461</v>
      </c>
      <c r="AC32" s="23" t="s">
        <v>461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4">
        <v>42591</v>
      </c>
      <c r="AQ32" s="22">
        <v>68552.05</v>
      </c>
      <c r="AR32" s="244">
        <v>1945</v>
      </c>
      <c r="AS32" s="23">
        <v>1</v>
      </c>
      <c r="AT32" s="239">
        <v>46195</v>
      </c>
      <c r="AU32" s="17" t="s">
        <v>171</v>
      </c>
      <c r="AV32" s="17" t="s">
        <v>171</v>
      </c>
      <c r="AW32" s="17" t="s">
        <v>171</v>
      </c>
      <c r="AX32" s="17" t="s">
        <v>172</v>
      </c>
      <c r="AY32" s="17" t="s">
        <v>172</v>
      </c>
      <c r="AZ32" s="17" t="s">
        <v>172</v>
      </c>
      <c r="BA32" s="17" t="s">
        <v>172</v>
      </c>
      <c r="BB32" s="17" t="s">
        <v>172</v>
      </c>
      <c r="BC32" s="17" t="s">
        <v>172</v>
      </c>
      <c r="BD32" s="17" t="s">
        <v>172</v>
      </c>
      <c r="BE32" s="17" t="s">
        <v>172</v>
      </c>
      <c r="BF32" s="17" t="s">
        <v>172</v>
      </c>
      <c r="BG32" s="17" t="s">
        <v>172</v>
      </c>
      <c r="BH32" s="23" t="s">
        <v>461</v>
      </c>
      <c r="BI32" s="23" t="s">
        <v>171</v>
      </c>
      <c r="BJ32" s="23" t="s">
        <v>171</v>
      </c>
      <c r="BK32" s="23" t="s">
        <v>171</v>
      </c>
      <c r="BL32" s="17" t="s">
        <v>171</v>
      </c>
      <c r="BM32" s="17" t="s">
        <v>171</v>
      </c>
      <c r="BN32" s="17" t="s">
        <v>171</v>
      </c>
      <c r="BO32" s="17" t="s">
        <v>172</v>
      </c>
      <c r="BP32" s="17" t="s">
        <v>461</v>
      </c>
      <c r="BQ32" s="17" t="s">
        <v>579</v>
      </c>
      <c r="BR32" s="17">
        <v>3</v>
      </c>
      <c r="BS32" s="19">
        <v>44379</v>
      </c>
      <c r="BT32" s="17">
        <v>394.2</v>
      </c>
    </row>
    <row r="33" spans="1:72" s="20" customFormat="1" ht="12.75">
      <c r="A33" s="17">
        <v>9139268</v>
      </c>
      <c r="B33" s="17" t="s">
        <v>169</v>
      </c>
      <c r="C33" s="17">
        <v>203</v>
      </c>
      <c r="D33" s="23">
        <v>1</v>
      </c>
      <c r="E33" s="18" t="s">
        <v>170</v>
      </c>
      <c r="F33" s="17">
        <v>339555</v>
      </c>
      <c r="G33" s="18" t="s">
        <v>268</v>
      </c>
      <c r="H33" s="19">
        <v>42174</v>
      </c>
      <c r="I33" s="19">
        <v>42538</v>
      </c>
      <c r="J33" s="23">
        <v>980</v>
      </c>
      <c r="K33" s="22">
        <v>500000</v>
      </c>
      <c r="L33" s="209">
        <v>0.39</v>
      </c>
      <c r="M33" s="209">
        <v>0.005</v>
      </c>
      <c r="N33" s="25" t="s">
        <v>534</v>
      </c>
      <c r="O33" s="25" t="s">
        <v>568</v>
      </c>
      <c r="P33" s="25" t="s">
        <v>529</v>
      </c>
      <c r="Q33" s="17" t="s">
        <v>171</v>
      </c>
      <c r="R33" s="17" t="s">
        <v>171</v>
      </c>
      <c r="S33" s="21">
        <f t="shared" si="0"/>
        <v>498235.08999999997</v>
      </c>
      <c r="T33" s="22">
        <v>155414.2</v>
      </c>
      <c r="U33" s="22">
        <v>326832.17</v>
      </c>
      <c r="V33" s="22">
        <v>15988.72</v>
      </c>
      <c r="W33" s="243" t="s">
        <v>172</v>
      </c>
      <c r="X33" s="22">
        <f t="shared" si="1"/>
        <v>498235.08999999997</v>
      </c>
      <c r="Y33" s="23" t="s">
        <v>461</v>
      </c>
      <c r="Z33" s="17" t="s">
        <v>172</v>
      </c>
      <c r="AA33" s="17" t="s">
        <v>172</v>
      </c>
      <c r="AB33" s="23" t="s">
        <v>461</v>
      </c>
      <c r="AC33" s="23" t="s">
        <v>461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4">
        <v>42411</v>
      </c>
      <c r="AQ33" s="22">
        <v>0.42</v>
      </c>
      <c r="AR33" s="244">
        <v>1945</v>
      </c>
      <c r="AS33" s="23">
        <v>1</v>
      </c>
      <c r="AT33" s="239">
        <v>46188</v>
      </c>
      <c r="AU33" s="17" t="s">
        <v>171</v>
      </c>
      <c r="AV33" s="17" t="s">
        <v>171</v>
      </c>
      <c r="AW33" s="17" t="s">
        <v>171</v>
      </c>
      <c r="AX33" s="17" t="s">
        <v>172</v>
      </c>
      <c r="AY33" s="17" t="s">
        <v>172</v>
      </c>
      <c r="AZ33" s="17" t="s">
        <v>172</v>
      </c>
      <c r="BA33" s="17" t="s">
        <v>172</v>
      </c>
      <c r="BB33" s="17" t="s">
        <v>172</v>
      </c>
      <c r="BC33" s="17" t="s">
        <v>172</v>
      </c>
      <c r="BD33" s="17" t="s">
        <v>172</v>
      </c>
      <c r="BE33" s="17" t="s">
        <v>172</v>
      </c>
      <c r="BF33" s="17" t="s">
        <v>172</v>
      </c>
      <c r="BG33" s="17" t="s">
        <v>172</v>
      </c>
      <c r="BH33" s="23" t="s">
        <v>461</v>
      </c>
      <c r="BI33" s="23" t="s">
        <v>171</v>
      </c>
      <c r="BJ33" s="23" t="s">
        <v>171</v>
      </c>
      <c r="BK33" s="23" t="s">
        <v>171</v>
      </c>
      <c r="BL33" s="17" t="s">
        <v>171</v>
      </c>
      <c r="BM33" s="17" t="s">
        <v>171</v>
      </c>
      <c r="BN33" s="17" t="s">
        <v>171</v>
      </c>
      <c r="BO33" s="17" t="s">
        <v>172</v>
      </c>
      <c r="BP33" s="17" t="s">
        <v>461</v>
      </c>
      <c r="BQ33" s="17" t="s">
        <v>579</v>
      </c>
      <c r="BR33" s="17">
        <v>3</v>
      </c>
      <c r="BS33" s="19">
        <v>44379</v>
      </c>
      <c r="BT33" s="17">
        <v>3823.81</v>
      </c>
    </row>
    <row r="34" spans="1:72" s="20" customFormat="1" ht="12.75">
      <c r="A34" s="17">
        <v>9139631</v>
      </c>
      <c r="B34" s="17" t="s">
        <v>169</v>
      </c>
      <c r="C34" s="17">
        <v>203</v>
      </c>
      <c r="D34" s="23">
        <v>1</v>
      </c>
      <c r="E34" s="18" t="s">
        <v>170</v>
      </c>
      <c r="F34" s="17">
        <v>339555</v>
      </c>
      <c r="G34" s="18" t="s">
        <v>271</v>
      </c>
      <c r="H34" s="19">
        <v>42320</v>
      </c>
      <c r="I34" s="19">
        <v>42685</v>
      </c>
      <c r="J34" s="23">
        <v>980</v>
      </c>
      <c r="K34" s="22">
        <v>60000</v>
      </c>
      <c r="L34" s="209">
        <v>0.41</v>
      </c>
      <c r="M34" s="209">
        <v>0.005</v>
      </c>
      <c r="N34" s="25" t="s">
        <v>534</v>
      </c>
      <c r="O34" s="25" t="s">
        <v>568</v>
      </c>
      <c r="P34" s="25" t="s">
        <v>531</v>
      </c>
      <c r="Q34" s="17" t="s">
        <v>171</v>
      </c>
      <c r="R34" s="17" t="s">
        <v>171</v>
      </c>
      <c r="S34" s="21">
        <f t="shared" si="0"/>
        <v>2922.82</v>
      </c>
      <c r="T34" s="22">
        <v>885.09</v>
      </c>
      <c r="U34" s="22">
        <v>1953.93</v>
      </c>
      <c r="V34" s="22">
        <v>83.8</v>
      </c>
      <c r="W34" s="243" t="s">
        <v>172</v>
      </c>
      <c r="X34" s="22">
        <f t="shared" si="1"/>
        <v>2922.82</v>
      </c>
      <c r="Y34" s="23" t="s">
        <v>461</v>
      </c>
      <c r="Z34" s="17" t="s">
        <v>172</v>
      </c>
      <c r="AA34" s="17" t="s">
        <v>172</v>
      </c>
      <c r="AB34" s="23" t="s">
        <v>461</v>
      </c>
      <c r="AC34" s="23" t="s">
        <v>461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4">
        <v>42411</v>
      </c>
      <c r="AQ34" s="22">
        <v>668.95</v>
      </c>
      <c r="AR34" s="244">
        <v>1945</v>
      </c>
      <c r="AS34" s="23">
        <v>1</v>
      </c>
      <c r="AT34" s="239">
        <v>46335</v>
      </c>
      <c r="AU34" s="17" t="s">
        <v>171</v>
      </c>
      <c r="AV34" s="17" t="s">
        <v>171</v>
      </c>
      <c r="AW34" s="17" t="s">
        <v>171</v>
      </c>
      <c r="AX34" s="17" t="s">
        <v>172</v>
      </c>
      <c r="AY34" s="17" t="s">
        <v>172</v>
      </c>
      <c r="AZ34" s="17" t="s">
        <v>172</v>
      </c>
      <c r="BA34" s="17" t="s">
        <v>172</v>
      </c>
      <c r="BB34" s="17" t="s">
        <v>172</v>
      </c>
      <c r="BC34" s="17" t="s">
        <v>172</v>
      </c>
      <c r="BD34" s="17" t="s">
        <v>172</v>
      </c>
      <c r="BE34" s="17" t="s">
        <v>172</v>
      </c>
      <c r="BF34" s="17" t="s">
        <v>172</v>
      </c>
      <c r="BG34" s="17" t="s">
        <v>172</v>
      </c>
      <c r="BH34" s="23" t="s">
        <v>461</v>
      </c>
      <c r="BI34" s="23" t="s">
        <v>171</v>
      </c>
      <c r="BJ34" s="23" t="s">
        <v>171</v>
      </c>
      <c r="BK34" s="23" t="s">
        <v>171</v>
      </c>
      <c r="BL34" s="17" t="s">
        <v>171</v>
      </c>
      <c r="BM34" s="17" t="s">
        <v>171</v>
      </c>
      <c r="BN34" s="17" t="s">
        <v>171</v>
      </c>
      <c r="BO34" s="17" t="s">
        <v>172</v>
      </c>
      <c r="BP34" s="17" t="s">
        <v>461</v>
      </c>
      <c r="BQ34" s="17" t="s">
        <v>579</v>
      </c>
      <c r="BR34" s="17">
        <v>3</v>
      </c>
      <c r="BS34" s="19">
        <v>44379</v>
      </c>
      <c r="BT34" s="17">
        <v>22.41</v>
      </c>
    </row>
    <row r="35" spans="1:72" s="20" customFormat="1" ht="12.75">
      <c r="A35" s="17">
        <v>9138740</v>
      </c>
      <c r="B35" s="17" t="s">
        <v>169</v>
      </c>
      <c r="C35" s="17">
        <v>203</v>
      </c>
      <c r="D35" s="23">
        <v>1</v>
      </c>
      <c r="E35" s="18" t="s">
        <v>170</v>
      </c>
      <c r="F35" s="17">
        <v>339555</v>
      </c>
      <c r="G35" s="18" t="s">
        <v>274</v>
      </c>
      <c r="H35" s="19">
        <v>42272</v>
      </c>
      <c r="I35" s="19">
        <v>42637</v>
      </c>
      <c r="J35" s="23">
        <v>980</v>
      </c>
      <c r="K35" s="22">
        <v>500000</v>
      </c>
      <c r="L35" s="209">
        <v>0.39</v>
      </c>
      <c r="M35" s="209">
        <v>0.005</v>
      </c>
      <c r="N35" s="25" t="s">
        <v>534</v>
      </c>
      <c r="O35" s="25" t="s">
        <v>568</v>
      </c>
      <c r="P35" s="25" t="s">
        <v>529</v>
      </c>
      <c r="Q35" s="17" t="s">
        <v>171</v>
      </c>
      <c r="R35" s="17" t="s">
        <v>171</v>
      </c>
      <c r="S35" s="21">
        <f t="shared" si="0"/>
        <v>306445.95</v>
      </c>
      <c r="T35" s="22">
        <v>116052.38</v>
      </c>
      <c r="U35" s="22">
        <v>182850.19</v>
      </c>
      <c r="V35" s="22">
        <v>7543.38</v>
      </c>
      <c r="W35" s="243" t="s">
        <v>172</v>
      </c>
      <c r="X35" s="22">
        <f t="shared" si="1"/>
        <v>306445.95</v>
      </c>
      <c r="Y35" s="23" t="s">
        <v>461</v>
      </c>
      <c r="Z35" s="17" t="s">
        <v>172</v>
      </c>
      <c r="AA35" s="17" t="s">
        <v>172</v>
      </c>
      <c r="AB35" s="23" t="s">
        <v>461</v>
      </c>
      <c r="AC35" s="23" t="s">
        <v>461</v>
      </c>
      <c r="AD35" s="22">
        <v>1000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4">
        <v>43146</v>
      </c>
      <c r="AQ35" s="22">
        <v>1000</v>
      </c>
      <c r="AR35" s="244">
        <v>1739</v>
      </c>
      <c r="AS35" s="23">
        <v>1</v>
      </c>
      <c r="AT35" s="239">
        <v>46287</v>
      </c>
      <c r="AU35" s="17" t="s">
        <v>171</v>
      </c>
      <c r="AV35" s="17" t="s">
        <v>171</v>
      </c>
      <c r="AW35" s="17" t="s">
        <v>171</v>
      </c>
      <c r="AX35" s="17" t="s">
        <v>172</v>
      </c>
      <c r="AY35" s="17" t="s">
        <v>172</v>
      </c>
      <c r="AZ35" s="17" t="s">
        <v>172</v>
      </c>
      <c r="BA35" s="17" t="s">
        <v>172</v>
      </c>
      <c r="BB35" s="17" t="s">
        <v>172</v>
      </c>
      <c r="BC35" s="17" t="s">
        <v>172</v>
      </c>
      <c r="BD35" s="17" t="s">
        <v>172</v>
      </c>
      <c r="BE35" s="17" t="s">
        <v>172</v>
      </c>
      <c r="BF35" s="17" t="s">
        <v>172</v>
      </c>
      <c r="BG35" s="17" t="s">
        <v>172</v>
      </c>
      <c r="BH35" s="23" t="s">
        <v>461</v>
      </c>
      <c r="BI35" s="23" t="s">
        <v>171</v>
      </c>
      <c r="BJ35" s="23" t="s">
        <v>171</v>
      </c>
      <c r="BK35" s="23" t="s">
        <v>171</v>
      </c>
      <c r="BL35" s="17" t="s">
        <v>171</v>
      </c>
      <c r="BM35" s="17" t="s">
        <v>171</v>
      </c>
      <c r="BN35" s="17" t="s">
        <v>171</v>
      </c>
      <c r="BO35" s="17" t="s">
        <v>172</v>
      </c>
      <c r="BP35" s="17" t="s">
        <v>461</v>
      </c>
      <c r="BQ35" s="17" t="s">
        <v>579</v>
      </c>
      <c r="BR35" s="17">
        <v>3</v>
      </c>
      <c r="BS35" s="19">
        <v>44379</v>
      </c>
      <c r="BT35" s="17">
        <v>2330.54</v>
      </c>
    </row>
    <row r="36" spans="1:72" s="20" customFormat="1" ht="12.75">
      <c r="A36" s="17">
        <v>9139069</v>
      </c>
      <c r="B36" s="17" t="s">
        <v>169</v>
      </c>
      <c r="C36" s="17">
        <v>203</v>
      </c>
      <c r="D36" s="23">
        <v>1</v>
      </c>
      <c r="E36" s="18" t="s">
        <v>170</v>
      </c>
      <c r="F36" s="17">
        <v>339555</v>
      </c>
      <c r="G36" s="18" t="s">
        <v>277</v>
      </c>
      <c r="H36" s="19">
        <v>42367</v>
      </c>
      <c r="I36" s="19">
        <v>42732</v>
      </c>
      <c r="J36" s="23">
        <v>980</v>
      </c>
      <c r="K36" s="22">
        <v>200000</v>
      </c>
      <c r="L36" s="209">
        <v>0.39</v>
      </c>
      <c r="M36" s="209">
        <v>0.005</v>
      </c>
      <c r="N36" s="25" t="s">
        <v>534</v>
      </c>
      <c r="O36" s="25" t="s">
        <v>568</v>
      </c>
      <c r="P36" s="25" t="s">
        <v>571</v>
      </c>
      <c r="Q36" s="17" t="s">
        <v>171</v>
      </c>
      <c r="R36" s="17" t="s">
        <v>171</v>
      </c>
      <c r="S36" s="21">
        <f t="shared" si="0"/>
        <v>14568.13</v>
      </c>
      <c r="T36" s="22">
        <v>4906.15</v>
      </c>
      <c r="U36" s="22">
        <v>9289.49</v>
      </c>
      <c r="V36" s="22">
        <v>372.49</v>
      </c>
      <c r="W36" s="243" t="s">
        <v>172</v>
      </c>
      <c r="X36" s="22">
        <f t="shared" si="1"/>
        <v>14568.13</v>
      </c>
      <c r="Y36" s="23" t="s">
        <v>461</v>
      </c>
      <c r="Z36" s="17" t="s">
        <v>172</v>
      </c>
      <c r="AA36" s="17" t="s">
        <v>172</v>
      </c>
      <c r="AB36" s="23" t="s">
        <v>461</v>
      </c>
      <c r="AC36" s="23" t="s">
        <v>461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4">
        <v>42605</v>
      </c>
      <c r="AQ36" s="22">
        <v>3751.4500000000003</v>
      </c>
      <c r="AR36" s="244">
        <v>1913</v>
      </c>
      <c r="AS36" s="23">
        <v>1</v>
      </c>
      <c r="AT36" s="239">
        <v>46382</v>
      </c>
      <c r="AU36" s="17" t="s">
        <v>171</v>
      </c>
      <c r="AV36" s="17" t="s">
        <v>171</v>
      </c>
      <c r="AW36" s="17" t="s">
        <v>171</v>
      </c>
      <c r="AX36" s="17" t="s">
        <v>172</v>
      </c>
      <c r="AY36" s="17" t="s">
        <v>172</v>
      </c>
      <c r="AZ36" s="17" t="s">
        <v>172</v>
      </c>
      <c r="BA36" s="17" t="s">
        <v>172</v>
      </c>
      <c r="BB36" s="17" t="s">
        <v>172</v>
      </c>
      <c r="BC36" s="17" t="s">
        <v>172</v>
      </c>
      <c r="BD36" s="17" t="s">
        <v>172</v>
      </c>
      <c r="BE36" s="17" t="s">
        <v>172</v>
      </c>
      <c r="BF36" s="17" t="s">
        <v>172</v>
      </c>
      <c r="BG36" s="17" t="s">
        <v>172</v>
      </c>
      <c r="BH36" s="23" t="s">
        <v>461</v>
      </c>
      <c r="BI36" s="23" t="s">
        <v>171</v>
      </c>
      <c r="BJ36" s="23" t="s">
        <v>171</v>
      </c>
      <c r="BK36" s="23" t="s">
        <v>171</v>
      </c>
      <c r="BL36" s="17" t="s">
        <v>171</v>
      </c>
      <c r="BM36" s="17" t="s">
        <v>171</v>
      </c>
      <c r="BN36" s="17" t="s">
        <v>171</v>
      </c>
      <c r="BO36" s="17" t="s">
        <v>172</v>
      </c>
      <c r="BP36" s="17" t="s">
        <v>461</v>
      </c>
      <c r="BQ36" s="17" t="s">
        <v>579</v>
      </c>
      <c r="BR36" s="17">
        <v>3</v>
      </c>
      <c r="BS36" s="19">
        <v>44379</v>
      </c>
      <c r="BT36" s="17">
        <v>111.43</v>
      </c>
    </row>
    <row r="37" spans="1:72" s="20" customFormat="1" ht="12.75">
      <c r="A37" s="17">
        <v>9138957</v>
      </c>
      <c r="B37" s="17" t="s">
        <v>169</v>
      </c>
      <c r="C37" s="17">
        <v>203</v>
      </c>
      <c r="D37" s="23">
        <v>1</v>
      </c>
      <c r="E37" s="18" t="s">
        <v>170</v>
      </c>
      <c r="F37" s="17">
        <v>339555</v>
      </c>
      <c r="G37" s="18" t="s">
        <v>280</v>
      </c>
      <c r="H37" s="19">
        <v>42178</v>
      </c>
      <c r="I37" s="19">
        <v>42543</v>
      </c>
      <c r="J37" s="23">
        <v>980</v>
      </c>
      <c r="K37" s="22">
        <v>11000</v>
      </c>
      <c r="L37" s="209">
        <v>0.32</v>
      </c>
      <c r="M37" s="209">
        <v>0</v>
      </c>
      <c r="N37" s="25" t="s">
        <v>534</v>
      </c>
      <c r="O37" s="25" t="s">
        <v>568</v>
      </c>
      <c r="P37" s="25" t="s">
        <v>570</v>
      </c>
      <c r="Q37" s="17" t="s">
        <v>171</v>
      </c>
      <c r="R37" s="17" t="s">
        <v>171</v>
      </c>
      <c r="S37" s="21">
        <f t="shared" si="0"/>
        <v>6793.75</v>
      </c>
      <c r="T37" s="22">
        <v>2495.1</v>
      </c>
      <c r="U37" s="22">
        <v>4298.65</v>
      </c>
      <c r="V37" s="22">
        <v>0</v>
      </c>
      <c r="W37" s="243" t="s">
        <v>172</v>
      </c>
      <c r="X37" s="22">
        <f t="shared" si="1"/>
        <v>6793.75</v>
      </c>
      <c r="Y37" s="23" t="s">
        <v>461</v>
      </c>
      <c r="Z37" s="17" t="s">
        <v>172</v>
      </c>
      <c r="AA37" s="17" t="s">
        <v>172</v>
      </c>
      <c r="AB37" s="23" t="s">
        <v>171</v>
      </c>
      <c r="AC37" s="23" t="s">
        <v>461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4">
        <v>42411</v>
      </c>
      <c r="AQ37" s="22">
        <v>28.08</v>
      </c>
      <c r="AR37" s="244">
        <v>1900</v>
      </c>
      <c r="AS37" s="23">
        <v>1</v>
      </c>
      <c r="AT37" s="239">
        <v>46193</v>
      </c>
      <c r="AU37" s="17" t="s">
        <v>171</v>
      </c>
      <c r="AV37" s="17" t="s">
        <v>171</v>
      </c>
      <c r="AW37" s="17" t="s">
        <v>171</v>
      </c>
      <c r="AX37" s="17" t="s">
        <v>172</v>
      </c>
      <c r="AY37" s="17" t="s">
        <v>172</v>
      </c>
      <c r="AZ37" s="17" t="s">
        <v>172</v>
      </c>
      <c r="BA37" s="17" t="s">
        <v>172</v>
      </c>
      <c r="BB37" s="17" t="s">
        <v>172</v>
      </c>
      <c r="BC37" s="17" t="s">
        <v>172</v>
      </c>
      <c r="BD37" s="17" t="s">
        <v>172</v>
      </c>
      <c r="BE37" s="17" t="s">
        <v>172</v>
      </c>
      <c r="BF37" s="17" t="s">
        <v>172</v>
      </c>
      <c r="BG37" s="17" t="s">
        <v>172</v>
      </c>
      <c r="BH37" s="23" t="s">
        <v>461</v>
      </c>
      <c r="BI37" s="23" t="s">
        <v>171</v>
      </c>
      <c r="BJ37" s="23" t="s">
        <v>171</v>
      </c>
      <c r="BK37" s="23" t="s">
        <v>171</v>
      </c>
      <c r="BL37" s="17" t="s">
        <v>171</v>
      </c>
      <c r="BM37" s="17" t="s">
        <v>171</v>
      </c>
      <c r="BN37" s="17" t="s">
        <v>171</v>
      </c>
      <c r="BO37" s="17" t="s">
        <v>172</v>
      </c>
      <c r="BP37" s="17" t="s">
        <v>461</v>
      </c>
      <c r="BQ37" s="17" t="s">
        <v>579</v>
      </c>
      <c r="BR37" s="17">
        <v>3</v>
      </c>
      <c r="BS37" s="19">
        <v>44379</v>
      </c>
      <c r="BT37" s="17">
        <v>52.22</v>
      </c>
    </row>
    <row r="38" spans="1:72" s="20" customFormat="1" ht="12.75">
      <c r="A38" s="17">
        <v>9139816</v>
      </c>
      <c r="B38" s="17" t="s">
        <v>169</v>
      </c>
      <c r="C38" s="17">
        <v>203</v>
      </c>
      <c r="D38" s="23">
        <v>1</v>
      </c>
      <c r="E38" s="18" t="s">
        <v>170</v>
      </c>
      <c r="F38" s="17">
        <v>339555</v>
      </c>
      <c r="G38" s="18" t="s">
        <v>283</v>
      </c>
      <c r="H38" s="19">
        <v>42241</v>
      </c>
      <c r="I38" s="19">
        <v>42605</v>
      </c>
      <c r="J38" s="23">
        <v>980</v>
      </c>
      <c r="K38" s="22">
        <v>3000</v>
      </c>
      <c r="L38" s="209">
        <v>0.32</v>
      </c>
      <c r="M38" s="209">
        <v>0</v>
      </c>
      <c r="N38" s="25" t="s">
        <v>534</v>
      </c>
      <c r="O38" s="25" t="s">
        <v>568</v>
      </c>
      <c r="P38" s="25" t="s">
        <v>570</v>
      </c>
      <c r="Q38" s="17" t="s">
        <v>171</v>
      </c>
      <c r="R38" s="17" t="s">
        <v>171</v>
      </c>
      <c r="S38" s="21">
        <f t="shared" si="0"/>
        <v>4232.719999999999</v>
      </c>
      <c r="T38" s="22">
        <v>1561.77</v>
      </c>
      <c r="U38" s="22">
        <v>2670.95</v>
      </c>
      <c r="V38" s="22">
        <v>0</v>
      </c>
      <c r="W38" s="243" t="s">
        <v>172</v>
      </c>
      <c r="X38" s="22">
        <f t="shared" si="1"/>
        <v>4232.719999999999</v>
      </c>
      <c r="Y38" s="23" t="s">
        <v>461</v>
      </c>
      <c r="Z38" s="17" t="s">
        <v>172</v>
      </c>
      <c r="AA38" s="17" t="s">
        <v>172</v>
      </c>
      <c r="AB38" s="23" t="s">
        <v>461</v>
      </c>
      <c r="AC38" s="23" t="s">
        <v>461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4">
        <v>42444</v>
      </c>
      <c r="AQ38" s="22">
        <v>268.86</v>
      </c>
      <c r="AR38" s="244">
        <v>1900</v>
      </c>
      <c r="AS38" s="23">
        <v>1</v>
      </c>
      <c r="AT38" s="239">
        <v>46255</v>
      </c>
      <c r="AU38" s="17" t="s">
        <v>171</v>
      </c>
      <c r="AV38" s="17" t="s">
        <v>171</v>
      </c>
      <c r="AW38" s="17" t="s">
        <v>171</v>
      </c>
      <c r="AX38" s="17" t="s">
        <v>172</v>
      </c>
      <c r="AY38" s="17" t="s">
        <v>172</v>
      </c>
      <c r="AZ38" s="17" t="s">
        <v>172</v>
      </c>
      <c r="BA38" s="17" t="s">
        <v>172</v>
      </c>
      <c r="BB38" s="17" t="s">
        <v>172</v>
      </c>
      <c r="BC38" s="17" t="s">
        <v>172</v>
      </c>
      <c r="BD38" s="17" t="s">
        <v>172</v>
      </c>
      <c r="BE38" s="17" t="s">
        <v>172</v>
      </c>
      <c r="BF38" s="17" t="s">
        <v>172</v>
      </c>
      <c r="BG38" s="17" t="s">
        <v>172</v>
      </c>
      <c r="BH38" s="23" t="s">
        <v>461</v>
      </c>
      <c r="BI38" s="23" t="s">
        <v>171</v>
      </c>
      <c r="BJ38" s="23" t="s">
        <v>171</v>
      </c>
      <c r="BK38" s="23" t="s">
        <v>171</v>
      </c>
      <c r="BL38" s="17" t="s">
        <v>171</v>
      </c>
      <c r="BM38" s="17" t="s">
        <v>171</v>
      </c>
      <c r="BN38" s="17" t="s">
        <v>171</v>
      </c>
      <c r="BO38" s="17" t="s">
        <v>172</v>
      </c>
      <c r="BP38" s="17" t="s">
        <v>461</v>
      </c>
      <c r="BQ38" s="17" t="s">
        <v>579</v>
      </c>
      <c r="BR38" s="17">
        <v>3</v>
      </c>
      <c r="BS38" s="19">
        <v>44379</v>
      </c>
      <c r="BT38" s="17">
        <v>32.53</v>
      </c>
    </row>
    <row r="39" spans="1:72" s="20" customFormat="1" ht="12.75">
      <c r="A39" s="17">
        <v>9138831</v>
      </c>
      <c r="B39" s="17" t="s">
        <v>169</v>
      </c>
      <c r="C39" s="17">
        <v>203</v>
      </c>
      <c r="D39" s="23">
        <v>1</v>
      </c>
      <c r="E39" s="18" t="s">
        <v>170</v>
      </c>
      <c r="F39" s="17">
        <v>339555</v>
      </c>
      <c r="G39" s="18" t="s">
        <v>286</v>
      </c>
      <c r="H39" s="19">
        <v>42380</v>
      </c>
      <c r="I39" s="19">
        <v>42745</v>
      </c>
      <c r="J39" s="23">
        <v>980</v>
      </c>
      <c r="K39" s="22">
        <v>80000</v>
      </c>
      <c r="L39" s="209">
        <v>0.37</v>
      </c>
      <c r="M39" s="209">
        <v>0</v>
      </c>
      <c r="N39" s="25" t="s">
        <v>534</v>
      </c>
      <c r="O39" s="25" t="s">
        <v>568</v>
      </c>
      <c r="P39" s="25" t="s">
        <v>529</v>
      </c>
      <c r="Q39" s="17" t="s">
        <v>171</v>
      </c>
      <c r="R39" s="17" t="s">
        <v>171</v>
      </c>
      <c r="S39" s="21">
        <f t="shared" si="0"/>
        <v>110578.76999999999</v>
      </c>
      <c r="T39" s="22">
        <v>40413.24</v>
      </c>
      <c r="U39" s="22">
        <v>70165.53</v>
      </c>
      <c r="V39" s="22">
        <v>0</v>
      </c>
      <c r="W39" s="243" t="s">
        <v>172</v>
      </c>
      <c r="X39" s="22">
        <f t="shared" si="1"/>
        <v>110578.76999999999</v>
      </c>
      <c r="Y39" s="23" t="s">
        <v>461</v>
      </c>
      <c r="Z39" s="17" t="s">
        <v>172</v>
      </c>
      <c r="AA39" s="17" t="s">
        <v>172</v>
      </c>
      <c r="AB39" s="23" t="s">
        <v>461</v>
      </c>
      <c r="AC39" s="23" t="s">
        <v>461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4">
        <v>42691</v>
      </c>
      <c r="AQ39" s="22">
        <v>17516.809999999998</v>
      </c>
      <c r="AR39" s="244">
        <v>1633</v>
      </c>
      <c r="AS39" s="23">
        <v>1</v>
      </c>
      <c r="AT39" s="239">
        <v>46395</v>
      </c>
      <c r="AU39" s="17" t="s">
        <v>171</v>
      </c>
      <c r="AV39" s="17" t="s">
        <v>171</v>
      </c>
      <c r="AW39" s="17" t="s">
        <v>171</v>
      </c>
      <c r="AX39" s="17" t="s">
        <v>172</v>
      </c>
      <c r="AY39" s="17" t="s">
        <v>172</v>
      </c>
      <c r="AZ39" s="17" t="s">
        <v>172</v>
      </c>
      <c r="BA39" s="17" t="s">
        <v>172</v>
      </c>
      <c r="BB39" s="17" t="s">
        <v>172</v>
      </c>
      <c r="BC39" s="17" t="s">
        <v>172</v>
      </c>
      <c r="BD39" s="17" t="s">
        <v>172</v>
      </c>
      <c r="BE39" s="17" t="s">
        <v>172</v>
      </c>
      <c r="BF39" s="17" t="s">
        <v>172</v>
      </c>
      <c r="BG39" s="17" t="s">
        <v>172</v>
      </c>
      <c r="BH39" s="23" t="s">
        <v>461</v>
      </c>
      <c r="BI39" s="23" t="s">
        <v>171</v>
      </c>
      <c r="BJ39" s="23" t="s">
        <v>171</v>
      </c>
      <c r="BK39" s="23" t="s">
        <v>171</v>
      </c>
      <c r="BL39" s="17" t="s">
        <v>171</v>
      </c>
      <c r="BM39" s="17" t="s">
        <v>171</v>
      </c>
      <c r="BN39" s="17" t="s">
        <v>171</v>
      </c>
      <c r="BO39" s="17" t="s">
        <v>172</v>
      </c>
      <c r="BP39" s="17" t="s">
        <v>461</v>
      </c>
      <c r="BQ39" s="17" t="s">
        <v>579</v>
      </c>
      <c r="BR39" s="17">
        <v>3</v>
      </c>
      <c r="BS39" s="19">
        <v>44379</v>
      </c>
      <c r="BT39" s="17">
        <v>844.65</v>
      </c>
    </row>
    <row r="40" spans="1:72" s="20" customFormat="1" ht="12.75">
      <c r="A40" s="17">
        <v>9139052</v>
      </c>
      <c r="B40" s="17" t="s">
        <v>169</v>
      </c>
      <c r="C40" s="17">
        <v>203</v>
      </c>
      <c r="D40" s="23">
        <v>1</v>
      </c>
      <c r="E40" s="18" t="s">
        <v>170</v>
      </c>
      <c r="F40" s="17">
        <v>339555</v>
      </c>
      <c r="G40" s="18" t="s">
        <v>289</v>
      </c>
      <c r="H40" s="19">
        <v>42349</v>
      </c>
      <c r="I40" s="19">
        <v>42714</v>
      </c>
      <c r="J40" s="23">
        <v>980</v>
      </c>
      <c r="K40" s="22">
        <v>200000</v>
      </c>
      <c r="L40" s="209">
        <v>0.37</v>
      </c>
      <c r="M40" s="209">
        <v>0</v>
      </c>
      <c r="N40" s="25" t="s">
        <v>534</v>
      </c>
      <c r="O40" s="25" t="s">
        <v>568</v>
      </c>
      <c r="P40" s="25" t="s">
        <v>529</v>
      </c>
      <c r="Q40" s="17" t="s">
        <v>171</v>
      </c>
      <c r="R40" s="17" t="s">
        <v>171</v>
      </c>
      <c r="S40" s="21">
        <f t="shared" si="0"/>
        <v>272534.02</v>
      </c>
      <c r="T40" s="22">
        <v>100774.57</v>
      </c>
      <c r="U40" s="22">
        <v>171759.45</v>
      </c>
      <c r="V40" s="22">
        <v>0</v>
      </c>
      <c r="W40" s="243" t="s">
        <v>172</v>
      </c>
      <c r="X40" s="22">
        <f t="shared" si="1"/>
        <v>272534.02</v>
      </c>
      <c r="Y40" s="23" t="s">
        <v>461</v>
      </c>
      <c r="Z40" s="17" t="s">
        <v>172</v>
      </c>
      <c r="AA40" s="17" t="s">
        <v>172</v>
      </c>
      <c r="AB40" s="23" t="s">
        <v>461</v>
      </c>
      <c r="AC40" s="23" t="s">
        <v>461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4">
        <v>42965</v>
      </c>
      <c r="AQ40" s="22">
        <v>5000</v>
      </c>
      <c r="AR40" s="244">
        <v>1841</v>
      </c>
      <c r="AS40" s="23">
        <v>1</v>
      </c>
      <c r="AT40" s="239">
        <v>46364</v>
      </c>
      <c r="AU40" s="17" t="s">
        <v>171</v>
      </c>
      <c r="AV40" s="17" t="s">
        <v>171</v>
      </c>
      <c r="AW40" s="17" t="s">
        <v>171</v>
      </c>
      <c r="AX40" s="17" t="s">
        <v>172</v>
      </c>
      <c r="AY40" s="17" t="s">
        <v>172</v>
      </c>
      <c r="AZ40" s="17" t="s">
        <v>172</v>
      </c>
      <c r="BA40" s="17" t="s">
        <v>172</v>
      </c>
      <c r="BB40" s="17" t="s">
        <v>172</v>
      </c>
      <c r="BC40" s="17" t="s">
        <v>172</v>
      </c>
      <c r="BD40" s="17" t="s">
        <v>172</v>
      </c>
      <c r="BE40" s="17" t="s">
        <v>172</v>
      </c>
      <c r="BF40" s="17" t="s">
        <v>172</v>
      </c>
      <c r="BG40" s="17" t="s">
        <v>172</v>
      </c>
      <c r="BH40" s="23" t="s">
        <v>461</v>
      </c>
      <c r="BI40" s="23" t="s">
        <v>171</v>
      </c>
      <c r="BJ40" s="23" t="s">
        <v>171</v>
      </c>
      <c r="BK40" s="23" t="s">
        <v>171</v>
      </c>
      <c r="BL40" s="17" t="s">
        <v>171</v>
      </c>
      <c r="BM40" s="17" t="s">
        <v>171</v>
      </c>
      <c r="BN40" s="17" t="s">
        <v>171</v>
      </c>
      <c r="BO40" s="17" t="s">
        <v>172</v>
      </c>
      <c r="BP40" s="17" t="s">
        <v>461</v>
      </c>
      <c r="BQ40" s="17" t="s">
        <v>579</v>
      </c>
      <c r="BR40" s="17">
        <v>3</v>
      </c>
      <c r="BS40" s="19">
        <v>44379</v>
      </c>
      <c r="BT40" s="17">
        <v>2080.57</v>
      </c>
    </row>
    <row r="41" spans="1:72" s="20" customFormat="1" ht="12.75">
      <c r="A41" s="17">
        <v>9139128</v>
      </c>
      <c r="B41" s="17" t="s">
        <v>169</v>
      </c>
      <c r="C41" s="17">
        <v>203</v>
      </c>
      <c r="D41" s="23">
        <v>1</v>
      </c>
      <c r="E41" s="18" t="s">
        <v>170</v>
      </c>
      <c r="F41" s="17">
        <v>339555</v>
      </c>
      <c r="G41" s="18" t="s">
        <v>292</v>
      </c>
      <c r="H41" s="19">
        <v>42362</v>
      </c>
      <c r="I41" s="19">
        <v>42727</v>
      </c>
      <c r="J41" s="23">
        <v>980</v>
      </c>
      <c r="K41" s="22">
        <v>7000</v>
      </c>
      <c r="L41" s="209">
        <v>0.32</v>
      </c>
      <c r="M41" s="209">
        <v>0</v>
      </c>
      <c r="N41" s="25" t="s">
        <v>534</v>
      </c>
      <c r="O41" s="25" t="s">
        <v>568</v>
      </c>
      <c r="P41" s="25" t="s">
        <v>531</v>
      </c>
      <c r="Q41" s="17" t="s">
        <v>171</v>
      </c>
      <c r="R41" s="17" t="s">
        <v>171</v>
      </c>
      <c r="S41" s="21">
        <f t="shared" si="0"/>
        <v>10572.08</v>
      </c>
      <c r="T41" s="22">
        <v>3904.09</v>
      </c>
      <c r="U41" s="22">
        <v>6667.99</v>
      </c>
      <c r="V41" s="22">
        <v>0</v>
      </c>
      <c r="W41" s="243" t="s">
        <v>172</v>
      </c>
      <c r="X41" s="22">
        <f t="shared" si="1"/>
        <v>10572.08</v>
      </c>
      <c r="Y41" s="23" t="s">
        <v>461</v>
      </c>
      <c r="Z41" s="17" t="s">
        <v>172</v>
      </c>
      <c r="AA41" s="17" t="s">
        <v>172</v>
      </c>
      <c r="AB41" s="23" t="s">
        <v>171</v>
      </c>
      <c r="AC41" s="23" t="s">
        <v>461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4">
        <v>42438</v>
      </c>
      <c r="AQ41" s="22">
        <v>69.39</v>
      </c>
      <c r="AR41" s="244">
        <v>1841</v>
      </c>
      <c r="AS41" s="23">
        <v>1</v>
      </c>
      <c r="AT41" s="239">
        <v>46377</v>
      </c>
      <c r="AU41" s="17" t="s">
        <v>171</v>
      </c>
      <c r="AV41" s="17" t="s">
        <v>171</v>
      </c>
      <c r="AW41" s="17" t="s">
        <v>171</v>
      </c>
      <c r="AX41" s="17" t="s">
        <v>172</v>
      </c>
      <c r="AY41" s="17" t="s">
        <v>172</v>
      </c>
      <c r="AZ41" s="17" t="s">
        <v>172</v>
      </c>
      <c r="BA41" s="17" t="s">
        <v>172</v>
      </c>
      <c r="BB41" s="17" t="s">
        <v>172</v>
      </c>
      <c r="BC41" s="17" t="s">
        <v>172</v>
      </c>
      <c r="BD41" s="17" t="s">
        <v>172</v>
      </c>
      <c r="BE41" s="17" t="s">
        <v>172</v>
      </c>
      <c r="BF41" s="17" t="s">
        <v>172</v>
      </c>
      <c r="BG41" s="17" t="s">
        <v>172</v>
      </c>
      <c r="BH41" s="23" t="s">
        <v>461</v>
      </c>
      <c r="BI41" s="23" t="s">
        <v>171</v>
      </c>
      <c r="BJ41" s="23" t="s">
        <v>171</v>
      </c>
      <c r="BK41" s="23" t="s">
        <v>171</v>
      </c>
      <c r="BL41" s="17" t="s">
        <v>171</v>
      </c>
      <c r="BM41" s="17" t="s">
        <v>171</v>
      </c>
      <c r="BN41" s="17" t="s">
        <v>171</v>
      </c>
      <c r="BO41" s="17" t="s">
        <v>172</v>
      </c>
      <c r="BP41" s="17" t="s">
        <v>461</v>
      </c>
      <c r="BQ41" s="17" t="s">
        <v>579</v>
      </c>
      <c r="BR41" s="17">
        <v>3</v>
      </c>
      <c r="BS41" s="19">
        <v>44379</v>
      </c>
      <c r="BT41" s="17">
        <v>81.24</v>
      </c>
    </row>
    <row r="42" spans="1:72" s="20" customFormat="1" ht="12.75">
      <c r="A42" s="17">
        <v>9138636</v>
      </c>
      <c r="B42" s="17" t="s">
        <v>169</v>
      </c>
      <c r="C42" s="17">
        <v>203</v>
      </c>
      <c r="D42" s="23">
        <v>1</v>
      </c>
      <c r="E42" s="18" t="s">
        <v>170</v>
      </c>
      <c r="F42" s="17">
        <v>339555</v>
      </c>
      <c r="G42" s="18" t="s">
        <v>294</v>
      </c>
      <c r="H42" s="19">
        <v>42300</v>
      </c>
      <c r="I42" s="19">
        <v>42665</v>
      </c>
      <c r="J42" s="23">
        <v>980</v>
      </c>
      <c r="K42" s="22">
        <v>1000</v>
      </c>
      <c r="L42" s="209">
        <v>0.32</v>
      </c>
      <c r="M42" s="209">
        <v>0</v>
      </c>
      <c r="N42" s="25" t="s">
        <v>534</v>
      </c>
      <c r="O42" s="25" t="s">
        <v>568</v>
      </c>
      <c r="P42" s="25" t="s">
        <v>533</v>
      </c>
      <c r="Q42" s="17" t="s">
        <v>171</v>
      </c>
      <c r="R42" s="17" t="s">
        <v>171</v>
      </c>
      <c r="S42" s="21">
        <f t="shared" si="0"/>
        <v>1006.27</v>
      </c>
      <c r="T42" s="22">
        <v>370.14</v>
      </c>
      <c r="U42" s="22">
        <v>636.13</v>
      </c>
      <c r="V42" s="22">
        <v>0</v>
      </c>
      <c r="W42" s="243" t="s">
        <v>172</v>
      </c>
      <c r="X42" s="22">
        <f t="shared" si="1"/>
        <v>1006.27</v>
      </c>
      <c r="Y42" s="23" t="s">
        <v>461</v>
      </c>
      <c r="Z42" s="17" t="s">
        <v>172</v>
      </c>
      <c r="AA42" s="17" t="s">
        <v>172</v>
      </c>
      <c r="AB42" s="23" t="s">
        <v>461</v>
      </c>
      <c r="AC42" s="23" t="s">
        <v>461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4">
        <v>42411</v>
      </c>
      <c r="AQ42" s="22">
        <v>4.16</v>
      </c>
      <c r="AR42" s="244">
        <v>1711</v>
      </c>
      <c r="AS42" s="23">
        <v>1</v>
      </c>
      <c r="AT42" s="239">
        <v>46315</v>
      </c>
      <c r="AU42" s="17" t="s">
        <v>171</v>
      </c>
      <c r="AV42" s="17" t="s">
        <v>171</v>
      </c>
      <c r="AW42" s="17" t="s">
        <v>171</v>
      </c>
      <c r="AX42" s="17" t="s">
        <v>172</v>
      </c>
      <c r="AY42" s="17" t="s">
        <v>172</v>
      </c>
      <c r="AZ42" s="17" t="s">
        <v>172</v>
      </c>
      <c r="BA42" s="17" t="s">
        <v>172</v>
      </c>
      <c r="BB42" s="17" t="s">
        <v>172</v>
      </c>
      <c r="BC42" s="17" t="s">
        <v>172</v>
      </c>
      <c r="BD42" s="17" t="s">
        <v>172</v>
      </c>
      <c r="BE42" s="17" t="s">
        <v>172</v>
      </c>
      <c r="BF42" s="17" t="s">
        <v>172</v>
      </c>
      <c r="BG42" s="17" t="s">
        <v>172</v>
      </c>
      <c r="BH42" s="23" t="s">
        <v>461</v>
      </c>
      <c r="BI42" s="23" t="s">
        <v>171</v>
      </c>
      <c r="BJ42" s="23" t="s">
        <v>171</v>
      </c>
      <c r="BK42" s="23" t="s">
        <v>171</v>
      </c>
      <c r="BL42" s="17" t="s">
        <v>171</v>
      </c>
      <c r="BM42" s="17" t="s">
        <v>171</v>
      </c>
      <c r="BN42" s="17" t="s">
        <v>171</v>
      </c>
      <c r="BO42" s="17" t="s">
        <v>172</v>
      </c>
      <c r="BP42" s="17" t="s">
        <v>461</v>
      </c>
      <c r="BQ42" s="17" t="s">
        <v>579</v>
      </c>
      <c r="BR42" s="17">
        <v>3</v>
      </c>
      <c r="BS42" s="19">
        <v>44379</v>
      </c>
      <c r="BT42" s="17">
        <v>7.73</v>
      </c>
    </row>
    <row r="43" spans="1:72" s="20" customFormat="1" ht="12.75">
      <c r="A43" s="17">
        <v>9138746</v>
      </c>
      <c r="B43" s="17" t="s">
        <v>169</v>
      </c>
      <c r="C43" s="17">
        <v>203</v>
      </c>
      <c r="D43" s="23">
        <v>1</v>
      </c>
      <c r="E43" s="18" t="s">
        <v>170</v>
      </c>
      <c r="F43" s="17">
        <v>339555</v>
      </c>
      <c r="G43" s="18" t="s">
        <v>299</v>
      </c>
      <c r="H43" s="19">
        <v>42333</v>
      </c>
      <c r="I43" s="19">
        <v>42698</v>
      </c>
      <c r="J43" s="23">
        <v>980</v>
      </c>
      <c r="K43" s="22">
        <v>1000</v>
      </c>
      <c r="L43" s="209">
        <v>0.32</v>
      </c>
      <c r="M43" s="209">
        <v>0</v>
      </c>
      <c r="N43" s="25" t="s">
        <v>534</v>
      </c>
      <c r="O43" s="25" t="s">
        <v>568</v>
      </c>
      <c r="P43" s="25" t="s">
        <v>533</v>
      </c>
      <c r="Q43" s="17" t="s">
        <v>171</v>
      </c>
      <c r="R43" s="17" t="s">
        <v>171</v>
      </c>
      <c r="S43" s="21">
        <f t="shared" si="0"/>
        <v>2754.54</v>
      </c>
      <c r="T43" s="22">
        <v>1000</v>
      </c>
      <c r="U43" s="22">
        <v>1754.54</v>
      </c>
      <c r="V43" s="22">
        <v>0</v>
      </c>
      <c r="W43" s="243" t="s">
        <v>172</v>
      </c>
      <c r="X43" s="22">
        <f t="shared" si="1"/>
        <v>2754.54</v>
      </c>
      <c r="Y43" s="23" t="s">
        <v>461</v>
      </c>
      <c r="Z43" s="17" t="s">
        <v>172</v>
      </c>
      <c r="AA43" s="17" t="s">
        <v>172</v>
      </c>
      <c r="AB43" s="23" t="s">
        <v>171</v>
      </c>
      <c r="AC43" s="23" t="s">
        <v>461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4">
        <v>42401</v>
      </c>
      <c r="AQ43" s="22">
        <v>4.87</v>
      </c>
      <c r="AR43" s="244">
        <v>1672</v>
      </c>
      <c r="AS43" s="23">
        <v>1</v>
      </c>
      <c r="AT43" s="239">
        <v>46348</v>
      </c>
      <c r="AU43" s="17" t="s">
        <v>171</v>
      </c>
      <c r="AV43" s="17" t="s">
        <v>171</v>
      </c>
      <c r="AW43" s="17" t="s">
        <v>171</v>
      </c>
      <c r="AX43" s="17" t="s">
        <v>172</v>
      </c>
      <c r="AY43" s="17" t="s">
        <v>172</v>
      </c>
      <c r="AZ43" s="17" t="s">
        <v>172</v>
      </c>
      <c r="BA43" s="17" t="s">
        <v>172</v>
      </c>
      <c r="BB43" s="17" t="s">
        <v>172</v>
      </c>
      <c r="BC43" s="17" t="s">
        <v>172</v>
      </c>
      <c r="BD43" s="17" t="s">
        <v>172</v>
      </c>
      <c r="BE43" s="17" t="s">
        <v>172</v>
      </c>
      <c r="BF43" s="17" t="s">
        <v>172</v>
      </c>
      <c r="BG43" s="17" t="s">
        <v>172</v>
      </c>
      <c r="BH43" s="23" t="s">
        <v>461</v>
      </c>
      <c r="BI43" s="23" t="s">
        <v>171</v>
      </c>
      <c r="BJ43" s="23" t="s">
        <v>171</v>
      </c>
      <c r="BK43" s="23" t="s">
        <v>171</v>
      </c>
      <c r="BL43" s="17" t="s">
        <v>171</v>
      </c>
      <c r="BM43" s="17" t="s">
        <v>171</v>
      </c>
      <c r="BN43" s="17" t="s">
        <v>171</v>
      </c>
      <c r="BO43" s="17" t="s">
        <v>172</v>
      </c>
      <c r="BP43" s="17" t="s">
        <v>461</v>
      </c>
      <c r="BQ43" s="17" t="s">
        <v>579</v>
      </c>
      <c r="BR43" s="17">
        <v>3</v>
      </c>
      <c r="BS43" s="19">
        <v>44379</v>
      </c>
      <c r="BT43" s="17">
        <v>21.18</v>
      </c>
    </row>
    <row r="44" spans="1:72" s="20" customFormat="1" ht="12.75">
      <c r="A44" s="17">
        <v>9138843</v>
      </c>
      <c r="B44" s="17" t="s">
        <v>169</v>
      </c>
      <c r="C44" s="17">
        <v>203</v>
      </c>
      <c r="D44" s="23">
        <v>1</v>
      </c>
      <c r="E44" s="18" t="s">
        <v>170</v>
      </c>
      <c r="F44" s="17">
        <v>339555</v>
      </c>
      <c r="G44" s="18" t="s">
        <v>301</v>
      </c>
      <c r="H44" s="19">
        <v>42334</v>
      </c>
      <c r="I44" s="19">
        <v>42699</v>
      </c>
      <c r="J44" s="23">
        <v>980</v>
      </c>
      <c r="K44" s="22">
        <v>1000</v>
      </c>
      <c r="L44" s="209">
        <v>0.32</v>
      </c>
      <c r="M44" s="209">
        <v>0</v>
      </c>
      <c r="N44" s="25" t="s">
        <v>534</v>
      </c>
      <c r="O44" s="25" t="s">
        <v>568</v>
      </c>
      <c r="P44" s="25" t="s">
        <v>533</v>
      </c>
      <c r="Q44" s="17" t="s">
        <v>171</v>
      </c>
      <c r="R44" s="17" t="s">
        <v>171</v>
      </c>
      <c r="S44" s="21">
        <f t="shared" si="0"/>
        <v>2707.7</v>
      </c>
      <c r="T44" s="22">
        <v>994.76</v>
      </c>
      <c r="U44" s="22">
        <v>1712.94</v>
      </c>
      <c r="V44" s="22">
        <v>0</v>
      </c>
      <c r="W44" s="243" t="s">
        <v>172</v>
      </c>
      <c r="X44" s="22">
        <f t="shared" si="1"/>
        <v>2707.7</v>
      </c>
      <c r="Y44" s="23" t="s">
        <v>461</v>
      </c>
      <c r="Z44" s="17" t="s">
        <v>172</v>
      </c>
      <c r="AA44" s="17" t="s">
        <v>172</v>
      </c>
      <c r="AB44" s="23" t="s">
        <v>171</v>
      </c>
      <c r="AC44" s="23" t="s">
        <v>461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4">
        <v>42411</v>
      </c>
      <c r="AQ44" s="22">
        <v>9.24</v>
      </c>
      <c r="AR44" s="244">
        <v>1679</v>
      </c>
      <c r="AS44" s="23">
        <v>1</v>
      </c>
      <c r="AT44" s="239">
        <v>46349</v>
      </c>
      <c r="AU44" s="17" t="s">
        <v>171</v>
      </c>
      <c r="AV44" s="17" t="s">
        <v>171</v>
      </c>
      <c r="AW44" s="17" t="s">
        <v>171</v>
      </c>
      <c r="AX44" s="17" t="s">
        <v>172</v>
      </c>
      <c r="AY44" s="17" t="s">
        <v>172</v>
      </c>
      <c r="AZ44" s="17" t="s">
        <v>172</v>
      </c>
      <c r="BA44" s="17" t="s">
        <v>172</v>
      </c>
      <c r="BB44" s="17" t="s">
        <v>172</v>
      </c>
      <c r="BC44" s="17" t="s">
        <v>172</v>
      </c>
      <c r="BD44" s="17" t="s">
        <v>172</v>
      </c>
      <c r="BE44" s="17" t="s">
        <v>172</v>
      </c>
      <c r="BF44" s="17" t="s">
        <v>172</v>
      </c>
      <c r="BG44" s="17" t="s">
        <v>172</v>
      </c>
      <c r="BH44" s="23" t="s">
        <v>461</v>
      </c>
      <c r="BI44" s="23" t="s">
        <v>171</v>
      </c>
      <c r="BJ44" s="23" t="s">
        <v>171</v>
      </c>
      <c r="BK44" s="23" t="s">
        <v>171</v>
      </c>
      <c r="BL44" s="17" t="s">
        <v>171</v>
      </c>
      <c r="BM44" s="17" t="s">
        <v>171</v>
      </c>
      <c r="BN44" s="17" t="s">
        <v>171</v>
      </c>
      <c r="BO44" s="17" t="s">
        <v>172</v>
      </c>
      <c r="BP44" s="17" t="s">
        <v>461</v>
      </c>
      <c r="BQ44" s="17" t="s">
        <v>579</v>
      </c>
      <c r="BR44" s="17">
        <v>3</v>
      </c>
      <c r="BS44" s="19">
        <v>44379</v>
      </c>
      <c r="BT44" s="17">
        <v>20.81</v>
      </c>
    </row>
    <row r="45" spans="1:72" s="20" customFormat="1" ht="12.75">
      <c r="A45" s="17">
        <v>9138938</v>
      </c>
      <c r="B45" s="17" t="s">
        <v>169</v>
      </c>
      <c r="C45" s="17">
        <v>203</v>
      </c>
      <c r="D45" s="23">
        <v>1</v>
      </c>
      <c r="E45" s="18" t="s">
        <v>170</v>
      </c>
      <c r="F45" s="17">
        <v>339555</v>
      </c>
      <c r="G45" s="18" t="s">
        <v>303</v>
      </c>
      <c r="H45" s="19">
        <v>42334</v>
      </c>
      <c r="I45" s="19">
        <v>42699</v>
      </c>
      <c r="J45" s="23">
        <v>980</v>
      </c>
      <c r="K45" s="22">
        <v>1000</v>
      </c>
      <c r="L45" s="209">
        <v>0.32</v>
      </c>
      <c r="M45" s="209">
        <v>0</v>
      </c>
      <c r="N45" s="25" t="s">
        <v>534</v>
      </c>
      <c r="O45" s="25" t="s">
        <v>568</v>
      </c>
      <c r="P45" s="25" t="s">
        <v>533</v>
      </c>
      <c r="Q45" s="17" t="s">
        <v>171</v>
      </c>
      <c r="R45" s="17" t="s">
        <v>171</v>
      </c>
      <c r="S45" s="21">
        <f t="shared" si="0"/>
        <v>2181.63</v>
      </c>
      <c r="T45" s="22">
        <v>801.67</v>
      </c>
      <c r="U45" s="22">
        <v>1379.96</v>
      </c>
      <c r="V45" s="22">
        <v>0</v>
      </c>
      <c r="W45" s="243" t="s">
        <v>172</v>
      </c>
      <c r="X45" s="22">
        <f t="shared" si="1"/>
        <v>2181.63</v>
      </c>
      <c r="Y45" s="23" t="s">
        <v>461</v>
      </c>
      <c r="Z45" s="17" t="s">
        <v>172</v>
      </c>
      <c r="AA45" s="17" t="s">
        <v>172</v>
      </c>
      <c r="AB45" s="23" t="s">
        <v>461</v>
      </c>
      <c r="AC45" s="23" t="s">
        <v>461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4">
        <v>42411</v>
      </c>
      <c r="AQ45" s="22">
        <v>6.21</v>
      </c>
      <c r="AR45" s="244">
        <v>1679</v>
      </c>
      <c r="AS45" s="23">
        <v>1</v>
      </c>
      <c r="AT45" s="239">
        <v>46349</v>
      </c>
      <c r="AU45" s="17" t="s">
        <v>171</v>
      </c>
      <c r="AV45" s="17" t="s">
        <v>171</v>
      </c>
      <c r="AW45" s="17" t="s">
        <v>171</v>
      </c>
      <c r="AX45" s="17" t="s">
        <v>172</v>
      </c>
      <c r="AY45" s="17" t="s">
        <v>172</v>
      </c>
      <c r="AZ45" s="17" t="s">
        <v>172</v>
      </c>
      <c r="BA45" s="17" t="s">
        <v>172</v>
      </c>
      <c r="BB45" s="17" t="s">
        <v>172</v>
      </c>
      <c r="BC45" s="17" t="s">
        <v>172</v>
      </c>
      <c r="BD45" s="17" t="s">
        <v>172</v>
      </c>
      <c r="BE45" s="17" t="s">
        <v>172</v>
      </c>
      <c r="BF45" s="17" t="s">
        <v>172</v>
      </c>
      <c r="BG45" s="17" t="s">
        <v>172</v>
      </c>
      <c r="BH45" s="23" t="s">
        <v>461</v>
      </c>
      <c r="BI45" s="23" t="s">
        <v>171</v>
      </c>
      <c r="BJ45" s="23" t="s">
        <v>171</v>
      </c>
      <c r="BK45" s="23" t="s">
        <v>171</v>
      </c>
      <c r="BL45" s="17" t="s">
        <v>171</v>
      </c>
      <c r="BM45" s="17" t="s">
        <v>171</v>
      </c>
      <c r="BN45" s="17" t="s">
        <v>171</v>
      </c>
      <c r="BO45" s="17" t="s">
        <v>172</v>
      </c>
      <c r="BP45" s="17" t="s">
        <v>461</v>
      </c>
      <c r="BQ45" s="17" t="s">
        <v>579</v>
      </c>
      <c r="BR45" s="17">
        <v>3</v>
      </c>
      <c r="BS45" s="19">
        <v>44379</v>
      </c>
      <c r="BT45" s="17">
        <v>16.77</v>
      </c>
    </row>
    <row r="46" spans="1:72" s="20" customFormat="1" ht="12.75">
      <c r="A46" s="17">
        <v>9139111</v>
      </c>
      <c r="B46" s="17" t="s">
        <v>169</v>
      </c>
      <c r="C46" s="17">
        <v>203</v>
      </c>
      <c r="D46" s="23">
        <v>1</v>
      </c>
      <c r="E46" s="18" t="s">
        <v>170</v>
      </c>
      <c r="F46" s="17">
        <v>339555</v>
      </c>
      <c r="G46" s="18" t="s">
        <v>306</v>
      </c>
      <c r="H46" s="19">
        <v>42385</v>
      </c>
      <c r="I46" s="19">
        <v>42750</v>
      </c>
      <c r="J46" s="23">
        <v>980</v>
      </c>
      <c r="K46" s="22">
        <v>100000</v>
      </c>
      <c r="L46" s="209">
        <v>0.37</v>
      </c>
      <c r="M46" s="209">
        <v>0</v>
      </c>
      <c r="N46" s="25" t="s">
        <v>534</v>
      </c>
      <c r="O46" s="25" t="s">
        <v>568</v>
      </c>
      <c r="P46" s="25" t="s">
        <v>574</v>
      </c>
      <c r="Q46" s="17" t="s">
        <v>171</v>
      </c>
      <c r="R46" s="17" t="s">
        <v>171</v>
      </c>
      <c r="S46" s="21">
        <f t="shared" si="0"/>
        <v>23056.94</v>
      </c>
      <c r="T46" s="22">
        <v>7706.63</v>
      </c>
      <c r="U46" s="22">
        <v>15350.31</v>
      </c>
      <c r="V46" s="22">
        <v>0</v>
      </c>
      <c r="W46" s="243" t="s">
        <v>172</v>
      </c>
      <c r="X46" s="22">
        <f t="shared" si="1"/>
        <v>23056.94</v>
      </c>
      <c r="Y46" s="23" t="s">
        <v>461</v>
      </c>
      <c r="Z46" s="17" t="s">
        <v>172</v>
      </c>
      <c r="AA46" s="17" t="s">
        <v>172</v>
      </c>
      <c r="AB46" s="23" t="s">
        <v>461</v>
      </c>
      <c r="AC46" s="23" t="s">
        <v>461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4">
        <v>42411</v>
      </c>
      <c r="AQ46" s="22">
        <v>100.23</v>
      </c>
      <c r="AR46" s="244">
        <v>1627</v>
      </c>
      <c r="AS46" s="23">
        <v>1</v>
      </c>
      <c r="AT46" s="239">
        <v>46400</v>
      </c>
      <c r="AU46" s="17" t="s">
        <v>171</v>
      </c>
      <c r="AV46" s="17" t="s">
        <v>171</v>
      </c>
      <c r="AW46" s="17" t="s">
        <v>171</v>
      </c>
      <c r="AX46" s="17" t="s">
        <v>172</v>
      </c>
      <c r="AY46" s="17" t="s">
        <v>172</v>
      </c>
      <c r="AZ46" s="17" t="s">
        <v>172</v>
      </c>
      <c r="BA46" s="17" t="s">
        <v>172</v>
      </c>
      <c r="BB46" s="17" t="s">
        <v>172</v>
      </c>
      <c r="BC46" s="17" t="s">
        <v>172</v>
      </c>
      <c r="BD46" s="17" t="s">
        <v>172</v>
      </c>
      <c r="BE46" s="17" t="s">
        <v>172</v>
      </c>
      <c r="BF46" s="17" t="s">
        <v>172</v>
      </c>
      <c r="BG46" s="17" t="s">
        <v>172</v>
      </c>
      <c r="BH46" s="23" t="s">
        <v>461</v>
      </c>
      <c r="BI46" s="23" t="s">
        <v>171</v>
      </c>
      <c r="BJ46" s="23" t="s">
        <v>171</v>
      </c>
      <c r="BK46" s="23" t="s">
        <v>171</v>
      </c>
      <c r="BL46" s="17" t="s">
        <v>171</v>
      </c>
      <c r="BM46" s="17" t="s">
        <v>171</v>
      </c>
      <c r="BN46" s="17" t="s">
        <v>171</v>
      </c>
      <c r="BO46" s="17" t="s">
        <v>172</v>
      </c>
      <c r="BP46" s="17" t="s">
        <v>461</v>
      </c>
      <c r="BQ46" s="17" t="s">
        <v>579</v>
      </c>
      <c r="BR46" s="17">
        <v>3</v>
      </c>
      <c r="BS46" s="19">
        <v>44379</v>
      </c>
      <c r="BT46" s="17">
        <v>176.83</v>
      </c>
    </row>
    <row r="47" spans="1:72" s="20" customFormat="1" ht="12.75">
      <c r="A47" s="17">
        <v>9139185</v>
      </c>
      <c r="B47" s="17" t="s">
        <v>169</v>
      </c>
      <c r="C47" s="17">
        <v>203</v>
      </c>
      <c r="D47" s="23">
        <v>1</v>
      </c>
      <c r="E47" s="18" t="s">
        <v>170</v>
      </c>
      <c r="F47" s="17">
        <v>339555</v>
      </c>
      <c r="G47" s="18" t="s">
        <v>309</v>
      </c>
      <c r="H47" s="19">
        <v>42117</v>
      </c>
      <c r="I47" s="19">
        <v>42502</v>
      </c>
      <c r="J47" s="23">
        <v>980</v>
      </c>
      <c r="K47" s="22">
        <v>286.59</v>
      </c>
      <c r="L47" s="209">
        <v>0.5</v>
      </c>
      <c r="M47" s="209">
        <v>0</v>
      </c>
      <c r="N47" s="25" t="s">
        <v>575</v>
      </c>
      <c r="O47" s="23" t="s">
        <v>172</v>
      </c>
      <c r="P47" s="25" t="s">
        <v>529</v>
      </c>
      <c r="Q47" s="17" t="s">
        <v>171</v>
      </c>
      <c r="R47" s="17" t="s">
        <v>171</v>
      </c>
      <c r="S47" s="21">
        <f t="shared" si="0"/>
        <v>1162.28</v>
      </c>
      <c r="T47" s="22">
        <v>286.59</v>
      </c>
      <c r="U47" s="22">
        <v>875.69</v>
      </c>
      <c r="V47" s="22">
        <v>0</v>
      </c>
      <c r="W47" s="243" t="s">
        <v>172</v>
      </c>
      <c r="X47" s="22">
        <f t="shared" si="1"/>
        <v>1162.28</v>
      </c>
      <c r="Y47" s="23" t="s">
        <v>171</v>
      </c>
      <c r="Z47" s="17" t="s">
        <v>172</v>
      </c>
      <c r="AA47" s="17" t="s">
        <v>172</v>
      </c>
      <c r="AB47" s="23" t="s">
        <v>171</v>
      </c>
      <c r="AC47" s="23" t="s">
        <v>171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4">
        <v>42514</v>
      </c>
      <c r="AQ47" s="22">
        <v>13.26</v>
      </c>
      <c r="AR47" s="244">
        <v>1626</v>
      </c>
      <c r="AS47" s="23">
        <v>1</v>
      </c>
      <c r="AT47" s="239">
        <v>43212</v>
      </c>
      <c r="AU47" s="17" t="s">
        <v>171</v>
      </c>
      <c r="AV47" s="17" t="s">
        <v>171</v>
      </c>
      <c r="AW47" s="17" t="s">
        <v>171</v>
      </c>
      <c r="AX47" s="17" t="s">
        <v>172</v>
      </c>
      <c r="AY47" s="17" t="s">
        <v>172</v>
      </c>
      <c r="AZ47" s="17" t="s">
        <v>172</v>
      </c>
      <c r="BA47" s="17" t="s">
        <v>172</v>
      </c>
      <c r="BB47" s="17" t="s">
        <v>172</v>
      </c>
      <c r="BC47" s="17" t="s">
        <v>172</v>
      </c>
      <c r="BD47" s="17" t="s">
        <v>172</v>
      </c>
      <c r="BE47" s="17" t="s">
        <v>172</v>
      </c>
      <c r="BF47" s="17" t="s">
        <v>172</v>
      </c>
      <c r="BG47" s="17" t="s">
        <v>172</v>
      </c>
      <c r="BH47" s="23" t="s">
        <v>171</v>
      </c>
      <c r="BI47" s="23" t="s">
        <v>171</v>
      </c>
      <c r="BJ47" s="23" t="s">
        <v>171</v>
      </c>
      <c r="BK47" s="23" t="s">
        <v>171</v>
      </c>
      <c r="BL47" s="17" t="s">
        <v>171</v>
      </c>
      <c r="BM47" s="17" t="s">
        <v>171</v>
      </c>
      <c r="BN47" s="17" t="s">
        <v>171</v>
      </c>
      <c r="BO47" s="17" t="s">
        <v>172</v>
      </c>
      <c r="BP47" s="17" t="s">
        <v>461</v>
      </c>
      <c r="BQ47" s="17" t="s">
        <v>579</v>
      </c>
      <c r="BR47" s="17">
        <v>3</v>
      </c>
      <c r="BS47" s="19">
        <v>44379</v>
      </c>
      <c r="BT47" s="17">
        <v>8.92</v>
      </c>
    </row>
    <row r="48" spans="1:72" s="20" customFormat="1" ht="12.75">
      <c r="A48" s="17">
        <v>9139632</v>
      </c>
      <c r="B48" s="17" t="s">
        <v>169</v>
      </c>
      <c r="C48" s="17">
        <v>203</v>
      </c>
      <c r="D48" s="23">
        <v>1</v>
      </c>
      <c r="E48" s="18" t="s">
        <v>170</v>
      </c>
      <c r="F48" s="17">
        <v>339555</v>
      </c>
      <c r="G48" s="18" t="s">
        <v>312</v>
      </c>
      <c r="H48" s="19">
        <v>42004</v>
      </c>
      <c r="I48" s="19">
        <v>42369</v>
      </c>
      <c r="J48" s="23">
        <v>980</v>
      </c>
      <c r="K48" s="22">
        <v>537.97</v>
      </c>
      <c r="L48" s="209">
        <v>0.5</v>
      </c>
      <c r="M48" s="209">
        <v>0</v>
      </c>
      <c r="N48" s="25" t="s">
        <v>575</v>
      </c>
      <c r="O48" s="23" t="s">
        <v>172</v>
      </c>
      <c r="P48" s="25" t="s">
        <v>529</v>
      </c>
      <c r="Q48" s="17" t="s">
        <v>171</v>
      </c>
      <c r="R48" s="17" t="s">
        <v>171</v>
      </c>
      <c r="S48" s="21">
        <f t="shared" si="0"/>
        <v>2289.17</v>
      </c>
      <c r="T48" s="22">
        <v>537.97</v>
      </c>
      <c r="U48" s="22">
        <v>1751.2</v>
      </c>
      <c r="V48" s="22">
        <v>0</v>
      </c>
      <c r="W48" s="243" t="s">
        <v>172</v>
      </c>
      <c r="X48" s="22">
        <f t="shared" si="1"/>
        <v>2289.17</v>
      </c>
      <c r="Y48" s="23" t="s">
        <v>171</v>
      </c>
      <c r="Z48" s="17" t="s">
        <v>172</v>
      </c>
      <c r="AA48" s="17" t="s">
        <v>172</v>
      </c>
      <c r="AB48" s="23" t="s">
        <v>171</v>
      </c>
      <c r="AC48" s="23" t="s">
        <v>171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4" t="s">
        <v>172</v>
      </c>
      <c r="AQ48" s="22">
        <v>0</v>
      </c>
      <c r="AR48" s="244">
        <v>1626</v>
      </c>
      <c r="AS48" s="23">
        <v>1</v>
      </c>
      <c r="AT48" s="239">
        <v>43099</v>
      </c>
      <c r="AU48" s="17" t="s">
        <v>171</v>
      </c>
      <c r="AV48" s="17" t="s">
        <v>171</v>
      </c>
      <c r="AW48" s="17" t="s">
        <v>171</v>
      </c>
      <c r="AX48" s="17" t="s">
        <v>172</v>
      </c>
      <c r="AY48" s="17" t="s">
        <v>172</v>
      </c>
      <c r="AZ48" s="17" t="s">
        <v>172</v>
      </c>
      <c r="BA48" s="17" t="s">
        <v>172</v>
      </c>
      <c r="BB48" s="17" t="s">
        <v>172</v>
      </c>
      <c r="BC48" s="17" t="s">
        <v>172</v>
      </c>
      <c r="BD48" s="17" t="s">
        <v>172</v>
      </c>
      <c r="BE48" s="17" t="s">
        <v>172</v>
      </c>
      <c r="BF48" s="17" t="s">
        <v>172</v>
      </c>
      <c r="BG48" s="17" t="s">
        <v>172</v>
      </c>
      <c r="BH48" s="23" t="s">
        <v>171</v>
      </c>
      <c r="BI48" s="23" t="s">
        <v>171</v>
      </c>
      <c r="BJ48" s="23" t="s">
        <v>171</v>
      </c>
      <c r="BK48" s="23" t="s">
        <v>171</v>
      </c>
      <c r="BL48" s="17" t="s">
        <v>171</v>
      </c>
      <c r="BM48" s="17" t="s">
        <v>171</v>
      </c>
      <c r="BN48" s="17" t="s">
        <v>171</v>
      </c>
      <c r="BO48" s="17" t="s">
        <v>172</v>
      </c>
      <c r="BP48" s="17" t="s">
        <v>461</v>
      </c>
      <c r="BQ48" s="17" t="s">
        <v>579</v>
      </c>
      <c r="BR48" s="17">
        <v>3</v>
      </c>
      <c r="BS48" s="19">
        <v>44379</v>
      </c>
      <c r="BT48" s="17">
        <v>17.59</v>
      </c>
    </row>
    <row r="49" spans="1:72" s="20" customFormat="1" ht="12.75">
      <c r="A49" s="17">
        <v>9139687</v>
      </c>
      <c r="B49" s="17" t="s">
        <v>169</v>
      </c>
      <c r="C49" s="17">
        <v>203</v>
      </c>
      <c r="D49" s="23">
        <v>1</v>
      </c>
      <c r="E49" s="18" t="s">
        <v>170</v>
      </c>
      <c r="F49" s="17">
        <v>339555</v>
      </c>
      <c r="G49" s="18" t="s">
        <v>315</v>
      </c>
      <c r="H49" s="19">
        <v>41988</v>
      </c>
      <c r="I49" s="19">
        <v>42356</v>
      </c>
      <c r="J49" s="23">
        <v>980</v>
      </c>
      <c r="K49" s="22">
        <v>3677.53</v>
      </c>
      <c r="L49" s="209">
        <v>0.5</v>
      </c>
      <c r="M49" s="209">
        <v>0</v>
      </c>
      <c r="N49" s="25" t="s">
        <v>575</v>
      </c>
      <c r="O49" s="23" t="s">
        <v>172</v>
      </c>
      <c r="P49" s="25" t="s">
        <v>529</v>
      </c>
      <c r="Q49" s="17" t="s">
        <v>171</v>
      </c>
      <c r="R49" s="17" t="s">
        <v>171</v>
      </c>
      <c r="S49" s="21">
        <f t="shared" si="0"/>
        <v>15392.08</v>
      </c>
      <c r="T49" s="22">
        <v>3677.53</v>
      </c>
      <c r="U49" s="22">
        <v>11714.55</v>
      </c>
      <c r="V49" s="22">
        <v>0</v>
      </c>
      <c r="W49" s="243" t="s">
        <v>172</v>
      </c>
      <c r="X49" s="22">
        <f t="shared" si="1"/>
        <v>15392.08</v>
      </c>
      <c r="Y49" s="23" t="s">
        <v>171</v>
      </c>
      <c r="Z49" s="17" t="s">
        <v>172</v>
      </c>
      <c r="AA49" s="17" t="s">
        <v>172</v>
      </c>
      <c r="AB49" s="23" t="s">
        <v>171</v>
      </c>
      <c r="AC49" s="23" t="s">
        <v>171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4" t="s">
        <v>172</v>
      </c>
      <c r="AQ49" s="22">
        <v>0</v>
      </c>
      <c r="AR49" s="244">
        <v>1626</v>
      </c>
      <c r="AS49" s="23">
        <v>1</v>
      </c>
      <c r="AT49" s="239">
        <v>43083</v>
      </c>
      <c r="AU49" s="17" t="s">
        <v>171</v>
      </c>
      <c r="AV49" s="17" t="s">
        <v>171</v>
      </c>
      <c r="AW49" s="17" t="s">
        <v>171</v>
      </c>
      <c r="AX49" s="17" t="s">
        <v>172</v>
      </c>
      <c r="AY49" s="17" t="s">
        <v>172</v>
      </c>
      <c r="AZ49" s="17" t="s">
        <v>172</v>
      </c>
      <c r="BA49" s="17" t="s">
        <v>172</v>
      </c>
      <c r="BB49" s="17" t="s">
        <v>172</v>
      </c>
      <c r="BC49" s="17" t="s">
        <v>172</v>
      </c>
      <c r="BD49" s="17" t="s">
        <v>172</v>
      </c>
      <c r="BE49" s="17" t="s">
        <v>172</v>
      </c>
      <c r="BF49" s="17" t="s">
        <v>172</v>
      </c>
      <c r="BG49" s="17" t="s">
        <v>172</v>
      </c>
      <c r="BH49" s="23" t="s">
        <v>171</v>
      </c>
      <c r="BI49" s="23" t="s">
        <v>171</v>
      </c>
      <c r="BJ49" s="23" t="s">
        <v>171</v>
      </c>
      <c r="BK49" s="23" t="s">
        <v>171</v>
      </c>
      <c r="BL49" s="17" t="s">
        <v>171</v>
      </c>
      <c r="BM49" s="17" t="s">
        <v>171</v>
      </c>
      <c r="BN49" s="17" t="s">
        <v>171</v>
      </c>
      <c r="BO49" s="17" t="s">
        <v>172</v>
      </c>
      <c r="BP49" s="17" t="s">
        <v>461</v>
      </c>
      <c r="BQ49" s="17" t="s">
        <v>579</v>
      </c>
      <c r="BR49" s="17">
        <v>3</v>
      </c>
      <c r="BS49" s="19">
        <v>44379</v>
      </c>
      <c r="BT49" s="17">
        <v>118.22</v>
      </c>
    </row>
    <row r="50" spans="1:72" s="20" customFormat="1" ht="12.75">
      <c r="A50" s="17">
        <v>9139764</v>
      </c>
      <c r="B50" s="17" t="s">
        <v>169</v>
      </c>
      <c r="C50" s="17">
        <v>203</v>
      </c>
      <c r="D50" s="23">
        <v>1</v>
      </c>
      <c r="E50" s="18" t="s">
        <v>170</v>
      </c>
      <c r="F50" s="17">
        <v>339555</v>
      </c>
      <c r="G50" s="18" t="s">
        <v>317</v>
      </c>
      <c r="H50" s="19">
        <v>42416</v>
      </c>
      <c r="I50" s="19">
        <v>42794</v>
      </c>
      <c r="J50" s="23">
        <v>980</v>
      </c>
      <c r="K50" s="22">
        <v>257.53</v>
      </c>
      <c r="L50" s="209">
        <v>0.5</v>
      </c>
      <c r="M50" s="209">
        <v>0</v>
      </c>
      <c r="N50" s="25" t="s">
        <v>575</v>
      </c>
      <c r="O50" s="23" t="s">
        <v>172</v>
      </c>
      <c r="P50" s="25" t="s">
        <v>529</v>
      </c>
      <c r="Q50" s="17" t="s">
        <v>171</v>
      </c>
      <c r="R50" s="17" t="s">
        <v>171</v>
      </c>
      <c r="S50" s="21">
        <f t="shared" si="0"/>
        <v>927.4</v>
      </c>
      <c r="T50" s="22">
        <v>257.53</v>
      </c>
      <c r="U50" s="22">
        <v>669.87</v>
      </c>
      <c r="V50" s="22">
        <v>0</v>
      </c>
      <c r="W50" s="243" t="s">
        <v>172</v>
      </c>
      <c r="X50" s="22">
        <f t="shared" si="1"/>
        <v>927.4</v>
      </c>
      <c r="Y50" s="23" t="s">
        <v>171</v>
      </c>
      <c r="Z50" s="17" t="s">
        <v>172</v>
      </c>
      <c r="AA50" s="17" t="s">
        <v>172</v>
      </c>
      <c r="AB50" s="23" t="s">
        <v>171</v>
      </c>
      <c r="AC50" s="23" t="s">
        <v>171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4" t="s">
        <v>172</v>
      </c>
      <c r="AQ50" s="22">
        <v>0</v>
      </c>
      <c r="AR50" s="244">
        <v>1612</v>
      </c>
      <c r="AS50" s="23">
        <v>1</v>
      </c>
      <c r="AT50" s="239">
        <v>43511</v>
      </c>
      <c r="AU50" s="17" t="s">
        <v>171</v>
      </c>
      <c r="AV50" s="17" t="s">
        <v>171</v>
      </c>
      <c r="AW50" s="17" t="s">
        <v>171</v>
      </c>
      <c r="AX50" s="17" t="s">
        <v>172</v>
      </c>
      <c r="AY50" s="17" t="s">
        <v>172</v>
      </c>
      <c r="AZ50" s="17" t="s">
        <v>172</v>
      </c>
      <c r="BA50" s="17" t="s">
        <v>172</v>
      </c>
      <c r="BB50" s="17" t="s">
        <v>172</v>
      </c>
      <c r="BC50" s="17" t="s">
        <v>172</v>
      </c>
      <c r="BD50" s="17" t="s">
        <v>172</v>
      </c>
      <c r="BE50" s="17" t="s">
        <v>172</v>
      </c>
      <c r="BF50" s="17" t="s">
        <v>172</v>
      </c>
      <c r="BG50" s="17" t="s">
        <v>172</v>
      </c>
      <c r="BH50" s="23" t="s">
        <v>171</v>
      </c>
      <c r="BI50" s="23" t="s">
        <v>171</v>
      </c>
      <c r="BJ50" s="23" t="s">
        <v>171</v>
      </c>
      <c r="BK50" s="23" t="s">
        <v>171</v>
      </c>
      <c r="BL50" s="17" t="s">
        <v>171</v>
      </c>
      <c r="BM50" s="17" t="s">
        <v>171</v>
      </c>
      <c r="BN50" s="17" t="s">
        <v>171</v>
      </c>
      <c r="BO50" s="17" t="s">
        <v>172</v>
      </c>
      <c r="BP50" s="17" t="s">
        <v>461</v>
      </c>
      <c r="BQ50" s="17" t="s">
        <v>579</v>
      </c>
      <c r="BR50" s="17">
        <v>3</v>
      </c>
      <c r="BS50" s="19">
        <v>44379</v>
      </c>
      <c r="BT50" s="17">
        <v>7.07</v>
      </c>
    </row>
    <row r="51" spans="1:72" s="20" customFormat="1" ht="12.75">
      <c r="A51" s="17">
        <v>9139838</v>
      </c>
      <c r="B51" s="17" t="s">
        <v>169</v>
      </c>
      <c r="C51" s="17">
        <v>203</v>
      </c>
      <c r="D51" s="23">
        <v>1</v>
      </c>
      <c r="E51" s="18" t="s">
        <v>170</v>
      </c>
      <c r="F51" s="17">
        <v>339555</v>
      </c>
      <c r="G51" s="18" t="s">
        <v>320</v>
      </c>
      <c r="H51" s="19">
        <v>42416</v>
      </c>
      <c r="I51" s="19">
        <v>42782</v>
      </c>
      <c r="J51" s="23">
        <v>980</v>
      </c>
      <c r="K51" s="22">
        <v>347.22</v>
      </c>
      <c r="L51" s="209">
        <v>0.5</v>
      </c>
      <c r="M51" s="209">
        <v>0</v>
      </c>
      <c r="N51" s="25" t="s">
        <v>575</v>
      </c>
      <c r="O51" s="23" t="s">
        <v>172</v>
      </c>
      <c r="P51" s="25" t="s">
        <v>529</v>
      </c>
      <c r="Q51" s="17" t="s">
        <v>171</v>
      </c>
      <c r="R51" s="17" t="s">
        <v>171</v>
      </c>
      <c r="S51" s="21">
        <f t="shared" si="0"/>
        <v>1281.8400000000001</v>
      </c>
      <c r="T51" s="22">
        <v>347.22</v>
      </c>
      <c r="U51" s="22">
        <v>934.62</v>
      </c>
      <c r="V51" s="22">
        <v>0</v>
      </c>
      <c r="W51" s="243" t="s">
        <v>172</v>
      </c>
      <c r="X51" s="22">
        <f t="shared" si="1"/>
        <v>1281.8400000000001</v>
      </c>
      <c r="Y51" s="23" t="s">
        <v>171</v>
      </c>
      <c r="Z51" s="17" t="s">
        <v>172</v>
      </c>
      <c r="AA51" s="17" t="s">
        <v>172</v>
      </c>
      <c r="AB51" s="23" t="s">
        <v>171</v>
      </c>
      <c r="AC51" s="23" t="s">
        <v>171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4" t="s">
        <v>172</v>
      </c>
      <c r="AQ51" s="22">
        <v>0</v>
      </c>
      <c r="AR51" s="244">
        <v>1612</v>
      </c>
      <c r="AS51" s="23">
        <v>1</v>
      </c>
      <c r="AT51" s="239">
        <v>43511</v>
      </c>
      <c r="AU51" s="17" t="s">
        <v>171</v>
      </c>
      <c r="AV51" s="17" t="s">
        <v>171</v>
      </c>
      <c r="AW51" s="17" t="s">
        <v>171</v>
      </c>
      <c r="AX51" s="17" t="s">
        <v>172</v>
      </c>
      <c r="AY51" s="17" t="s">
        <v>172</v>
      </c>
      <c r="AZ51" s="17" t="s">
        <v>172</v>
      </c>
      <c r="BA51" s="17" t="s">
        <v>172</v>
      </c>
      <c r="BB51" s="17" t="s">
        <v>172</v>
      </c>
      <c r="BC51" s="17" t="s">
        <v>172</v>
      </c>
      <c r="BD51" s="17" t="s">
        <v>172</v>
      </c>
      <c r="BE51" s="17" t="s">
        <v>172</v>
      </c>
      <c r="BF51" s="17" t="s">
        <v>172</v>
      </c>
      <c r="BG51" s="17" t="s">
        <v>172</v>
      </c>
      <c r="BH51" s="23" t="s">
        <v>171</v>
      </c>
      <c r="BI51" s="23" t="s">
        <v>171</v>
      </c>
      <c r="BJ51" s="23" t="s">
        <v>171</v>
      </c>
      <c r="BK51" s="23" t="s">
        <v>171</v>
      </c>
      <c r="BL51" s="17" t="s">
        <v>171</v>
      </c>
      <c r="BM51" s="17" t="s">
        <v>171</v>
      </c>
      <c r="BN51" s="17" t="s">
        <v>171</v>
      </c>
      <c r="BO51" s="17" t="s">
        <v>172</v>
      </c>
      <c r="BP51" s="17" t="s">
        <v>461</v>
      </c>
      <c r="BQ51" s="17" t="s">
        <v>579</v>
      </c>
      <c r="BR51" s="17">
        <v>3</v>
      </c>
      <c r="BS51" s="19">
        <v>44379</v>
      </c>
      <c r="BT51" s="17">
        <v>9.79</v>
      </c>
    </row>
    <row r="52" spans="1:72" s="20" customFormat="1" ht="12.75">
      <c r="A52" s="17">
        <v>9139955</v>
      </c>
      <c r="B52" s="17" t="s">
        <v>169</v>
      </c>
      <c r="C52" s="17">
        <v>203</v>
      </c>
      <c r="D52" s="23">
        <v>1</v>
      </c>
      <c r="E52" s="18" t="s">
        <v>170</v>
      </c>
      <c r="F52" s="17">
        <v>339555</v>
      </c>
      <c r="G52" s="18" t="s">
        <v>323</v>
      </c>
      <c r="H52" s="19">
        <v>42416</v>
      </c>
      <c r="I52" s="19">
        <v>42794</v>
      </c>
      <c r="J52" s="23">
        <v>980</v>
      </c>
      <c r="K52" s="22">
        <v>447.74</v>
      </c>
      <c r="L52" s="209">
        <v>0.5</v>
      </c>
      <c r="M52" s="209">
        <v>0</v>
      </c>
      <c r="N52" s="25" t="s">
        <v>575</v>
      </c>
      <c r="O52" s="23" t="s">
        <v>172</v>
      </c>
      <c r="P52" s="25" t="s">
        <v>529</v>
      </c>
      <c r="Q52" s="17" t="s">
        <v>171</v>
      </c>
      <c r="R52" s="17" t="s">
        <v>171</v>
      </c>
      <c r="S52" s="21">
        <f t="shared" si="0"/>
        <v>1649.84</v>
      </c>
      <c r="T52" s="22">
        <v>447.74</v>
      </c>
      <c r="U52" s="22">
        <v>1202.1</v>
      </c>
      <c r="V52" s="22">
        <v>0</v>
      </c>
      <c r="W52" s="243" t="s">
        <v>172</v>
      </c>
      <c r="X52" s="22">
        <f t="shared" si="1"/>
        <v>1649.84</v>
      </c>
      <c r="Y52" s="23" t="s">
        <v>171</v>
      </c>
      <c r="Z52" s="17" t="s">
        <v>172</v>
      </c>
      <c r="AA52" s="17" t="s">
        <v>172</v>
      </c>
      <c r="AB52" s="23" t="s">
        <v>171</v>
      </c>
      <c r="AC52" s="23" t="s">
        <v>171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4" t="s">
        <v>172</v>
      </c>
      <c r="AQ52" s="22">
        <v>0</v>
      </c>
      <c r="AR52" s="244">
        <v>1612</v>
      </c>
      <c r="AS52" s="23">
        <v>1</v>
      </c>
      <c r="AT52" s="239">
        <v>43511</v>
      </c>
      <c r="AU52" s="17" t="s">
        <v>171</v>
      </c>
      <c r="AV52" s="17" t="s">
        <v>171</v>
      </c>
      <c r="AW52" s="17" t="s">
        <v>171</v>
      </c>
      <c r="AX52" s="17" t="s">
        <v>172</v>
      </c>
      <c r="AY52" s="17" t="s">
        <v>172</v>
      </c>
      <c r="AZ52" s="17" t="s">
        <v>172</v>
      </c>
      <c r="BA52" s="17" t="s">
        <v>172</v>
      </c>
      <c r="BB52" s="17" t="s">
        <v>172</v>
      </c>
      <c r="BC52" s="17" t="s">
        <v>172</v>
      </c>
      <c r="BD52" s="17" t="s">
        <v>172</v>
      </c>
      <c r="BE52" s="17" t="s">
        <v>172</v>
      </c>
      <c r="BF52" s="17" t="s">
        <v>172</v>
      </c>
      <c r="BG52" s="17" t="s">
        <v>172</v>
      </c>
      <c r="BH52" s="23" t="s">
        <v>171</v>
      </c>
      <c r="BI52" s="23" t="s">
        <v>171</v>
      </c>
      <c r="BJ52" s="23" t="s">
        <v>171</v>
      </c>
      <c r="BK52" s="23" t="s">
        <v>171</v>
      </c>
      <c r="BL52" s="17" t="s">
        <v>171</v>
      </c>
      <c r="BM52" s="17" t="s">
        <v>171</v>
      </c>
      <c r="BN52" s="17" t="s">
        <v>171</v>
      </c>
      <c r="BO52" s="17" t="s">
        <v>172</v>
      </c>
      <c r="BP52" s="17" t="s">
        <v>461</v>
      </c>
      <c r="BQ52" s="17" t="s">
        <v>579</v>
      </c>
      <c r="BR52" s="17">
        <v>3</v>
      </c>
      <c r="BS52" s="19">
        <v>44379</v>
      </c>
      <c r="BT52" s="17">
        <v>12.6</v>
      </c>
    </row>
    <row r="53" spans="1:72" s="20" customFormat="1" ht="12.75">
      <c r="A53" s="17">
        <v>9140019</v>
      </c>
      <c r="B53" s="17" t="s">
        <v>169</v>
      </c>
      <c r="C53" s="17">
        <v>203</v>
      </c>
      <c r="D53" s="23">
        <v>1</v>
      </c>
      <c r="E53" s="18" t="s">
        <v>170</v>
      </c>
      <c r="F53" s="17">
        <v>339555</v>
      </c>
      <c r="G53" s="18" t="s">
        <v>326</v>
      </c>
      <c r="H53" s="19">
        <v>42410</v>
      </c>
      <c r="I53" s="19">
        <v>42776</v>
      </c>
      <c r="J53" s="23">
        <v>980</v>
      </c>
      <c r="K53" s="22">
        <v>612.4</v>
      </c>
      <c r="L53" s="209">
        <v>0.5</v>
      </c>
      <c r="M53" s="209">
        <v>0</v>
      </c>
      <c r="N53" s="25" t="s">
        <v>575</v>
      </c>
      <c r="O53" s="23" t="s">
        <v>172</v>
      </c>
      <c r="P53" s="25" t="s">
        <v>529</v>
      </c>
      <c r="Q53" s="17" t="s">
        <v>171</v>
      </c>
      <c r="R53" s="17" t="s">
        <v>171</v>
      </c>
      <c r="S53" s="21">
        <f t="shared" si="0"/>
        <v>2263.03</v>
      </c>
      <c r="T53" s="22">
        <v>612.4</v>
      </c>
      <c r="U53" s="22">
        <v>1650.63</v>
      </c>
      <c r="V53" s="22">
        <v>0</v>
      </c>
      <c r="W53" s="243" t="s">
        <v>172</v>
      </c>
      <c r="X53" s="22">
        <f t="shared" si="1"/>
        <v>2263.03</v>
      </c>
      <c r="Y53" s="23" t="s">
        <v>171</v>
      </c>
      <c r="Z53" s="17" t="s">
        <v>172</v>
      </c>
      <c r="AA53" s="17" t="s">
        <v>172</v>
      </c>
      <c r="AB53" s="23" t="s">
        <v>171</v>
      </c>
      <c r="AC53" s="23" t="s">
        <v>171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4" t="s">
        <v>172</v>
      </c>
      <c r="AQ53" s="22">
        <v>0</v>
      </c>
      <c r="AR53" s="244">
        <v>1612</v>
      </c>
      <c r="AS53" s="23">
        <v>1</v>
      </c>
      <c r="AT53" s="239">
        <v>43505</v>
      </c>
      <c r="AU53" s="17" t="s">
        <v>171</v>
      </c>
      <c r="AV53" s="17" t="s">
        <v>171</v>
      </c>
      <c r="AW53" s="17" t="s">
        <v>171</v>
      </c>
      <c r="AX53" s="17" t="s">
        <v>172</v>
      </c>
      <c r="AY53" s="17" t="s">
        <v>172</v>
      </c>
      <c r="AZ53" s="17" t="s">
        <v>172</v>
      </c>
      <c r="BA53" s="17" t="s">
        <v>172</v>
      </c>
      <c r="BB53" s="17" t="s">
        <v>172</v>
      </c>
      <c r="BC53" s="17" t="s">
        <v>172</v>
      </c>
      <c r="BD53" s="17" t="s">
        <v>172</v>
      </c>
      <c r="BE53" s="17" t="s">
        <v>172</v>
      </c>
      <c r="BF53" s="17" t="s">
        <v>172</v>
      </c>
      <c r="BG53" s="17" t="s">
        <v>172</v>
      </c>
      <c r="BH53" s="23" t="s">
        <v>171</v>
      </c>
      <c r="BI53" s="23" t="s">
        <v>171</v>
      </c>
      <c r="BJ53" s="23" t="s">
        <v>171</v>
      </c>
      <c r="BK53" s="23" t="s">
        <v>171</v>
      </c>
      <c r="BL53" s="17" t="s">
        <v>171</v>
      </c>
      <c r="BM53" s="17" t="s">
        <v>171</v>
      </c>
      <c r="BN53" s="17" t="s">
        <v>171</v>
      </c>
      <c r="BO53" s="17" t="s">
        <v>172</v>
      </c>
      <c r="BP53" s="17" t="s">
        <v>461</v>
      </c>
      <c r="BQ53" s="17" t="s">
        <v>579</v>
      </c>
      <c r="BR53" s="17">
        <v>3</v>
      </c>
      <c r="BS53" s="19">
        <v>44379</v>
      </c>
      <c r="BT53" s="17">
        <v>17.29</v>
      </c>
    </row>
    <row r="54" spans="1:72" s="20" customFormat="1" ht="12.75">
      <c r="A54" s="17">
        <v>9138552</v>
      </c>
      <c r="B54" s="17" t="s">
        <v>169</v>
      </c>
      <c r="C54" s="17">
        <v>203</v>
      </c>
      <c r="D54" s="23">
        <v>1</v>
      </c>
      <c r="E54" s="18" t="s">
        <v>170</v>
      </c>
      <c r="F54" s="17">
        <v>339555</v>
      </c>
      <c r="G54" s="18" t="s">
        <v>329</v>
      </c>
      <c r="H54" s="19">
        <v>42409</v>
      </c>
      <c r="I54" s="19">
        <v>42775</v>
      </c>
      <c r="J54" s="23">
        <v>980</v>
      </c>
      <c r="K54" s="22">
        <v>754.42</v>
      </c>
      <c r="L54" s="209">
        <v>0.5</v>
      </c>
      <c r="M54" s="209">
        <v>0</v>
      </c>
      <c r="N54" s="25" t="s">
        <v>575</v>
      </c>
      <c r="O54" s="23" t="s">
        <v>172</v>
      </c>
      <c r="P54" s="25" t="s">
        <v>529</v>
      </c>
      <c r="Q54" s="17" t="s">
        <v>171</v>
      </c>
      <c r="R54" s="17" t="s">
        <v>171</v>
      </c>
      <c r="S54" s="21">
        <f t="shared" si="0"/>
        <v>2787.06</v>
      </c>
      <c r="T54" s="22">
        <v>754.42</v>
      </c>
      <c r="U54" s="22">
        <v>2032.64</v>
      </c>
      <c r="V54" s="22">
        <v>0</v>
      </c>
      <c r="W54" s="243" t="s">
        <v>172</v>
      </c>
      <c r="X54" s="22">
        <f t="shared" si="1"/>
        <v>2787.06</v>
      </c>
      <c r="Y54" s="23" t="s">
        <v>171</v>
      </c>
      <c r="Z54" s="17" t="s">
        <v>172</v>
      </c>
      <c r="AA54" s="17" t="s">
        <v>172</v>
      </c>
      <c r="AB54" s="23" t="s">
        <v>171</v>
      </c>
      <c r="AC54" s="23" t="s">
        <v>171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4" t="s">
        <v>172</v>
      </c>
      <c r="AQ54" s="22">
        <v>0</v>
      </c>
      <c r="AR54" s="244">
        <v>1622</v>
      </c>
      <c r="AS54" s="23">
        <v>1</v>
      </c>
      <c r="AT54" s="239">
        <v>43504</v>
      </c>
      <c r="AU54" s="17" t="s">
        <v>171</v>
      </c>
      <c r="AV54" s="17" t="s">
        <v>171</v>
      </c>
      <c r="AW54" s="17" t="s">
        <v>171</v>
      </c>
      <c r="AX54" s="17" t="s">
        <v>172</v>
      </c>
      <c r="AY54" s="17" t="s">
        <v>172</v>
      </c>
      <c r="AZ54" s="17" t="s">
        <v>172</v>
      </c>
      <c r="BA54" s="17" t="s">
        <v>172</v>
      </c>
      <c r="BB54" s="17" t="s">
        <v>172</v>
      </c>
      <c r="BC54" s="17" t="s">
        <v>172</v>
      </c>
      <c r="BD54" s="17" t="s">
        <v>172</v>
      </c>
      <c r="BE54" s="17" t="s">
        <v>172</v>
      </c>
      <c r="BF54" s="17" t="s">
        <v>172</v>
      </c>
      <c r="BG54" s="17" t="s">
        <v>172</v>
      </c>
      <c r="BH54" s="23" t="s">
        <v>171</v>
      </c>
      <c r="BI54" s="23" t="s">
        <v>171</v>
      </c>
      <c r="BJ54" s="23" t="s">
        <v>171</v>
      </c>
      <c r="BK54" s="23" t="s">
        <v>171</v>
      </c>
      <c r="BL54" s="17" t="s">
        <v>171</v>
      </c>
      <c r="BM54" s="17" t="s">
        <v>171</v>
      </c>
      <c r="BN54" s="17" t="s">
        <v>171</v>
      </c>
      <c r="BO54" s="17" t="s">
        <v>172</v>
      </c>
      <c r="BP54" s="17" t="s">
        <v>461</v>
      </c>
      <c r="BQ54" s="17" t="s">
        <v>579</v>
      </c>
      <c r="BR54" s="17">
        <v>3</v>
      </c>
      <c r="BS54" s="19">
        <v>44379</v>
      </c>
      <c r="BT54" s="17">
        <v>21.29</v>
      </c>
    </row>
    <row r="55" spans="1:72" s="20" customFormat="1" ht="12.75">
      <c r="A55" s="17">
        <v>9139423</v>
      </c>
      <c r="B55" s="17" t="s">
        <v>169</v>
      </c>
      <c r="C55" s="17">
        <v>203</v>
      </c>
      <c r="D55" s="23">
        <v>1</v>
      </c>
      <c r="E55" s="18" t="s">
        <v>170</v>
      </c>
      <c r="F55" s="17">
        <v>339555</v>
      </c>
      <c r="G55" s="18" t="s">
        <v>332</v>
      </c>
      <c r="H55" s="19">
        <v>42416</v>
      </c>
      <c r="I55" s="19">
        <v>42782</v>
      </c>
      <c r="J55" s="23">
        <v>980</v>
      </c>
      <c r="K55" s="22">
        <v>1326.72</v>
      </c>
      <c r="L55" s="209">
        <v>0.5</v>
      </c>
      <c r="M55" s="209">
        <v>0</v>
      </c>
      <c r="N55" s="25" t="s">
        <v>575</v>
      </c>
      <c r="O55" s="23" t="s">
        <v>172</v>
      </c>
      <c r="P55" s="25" t="s">
        <v>529</v>
      </c>
      <c r="Q55" s="17" t="s">
        <v>171</v>
      </c>
      <c r="R55" s="17" t="s">
        <v>171</v>
      </c>
      <c r="S55" s="21">
        <f t="shared" si="0"/>
        <v>4893.38</v>
      </c>
      <c r="T55" s="22">
        <v>1326.72</v>
      </c>
      <c r="U55" s="22">
        <v>3566.66</v>
      </c>
      <c r="V55" s="22">
        <v>0</v>
      </c>
      <c r="W55" s="243" t="s">
        <v>172</v>
      </c>
      <c r="X55" s="22">
        <f t="shared" si="1"/>
        <v>4893.38</v>
      </c>
      <c r="Y55" s="23" t="s">
        <v>171</v>
      </c>
      <c r="Z55" s="17" t="s">
        <v>172</v>
      </c>
      <c r="AA55" s="17" t="s">
        <v>172</v>
      </c>
      <c r="AB55" s="23" t="s">
        <v>171</v>
      </c>
      <c r="AC55" s="23" t="s">
        <v>171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4" t="s">
        <v>172</v>
      </c>
      <c r="AQ55" s="22">
        <v>0</v>
      </c>
      <c r="AR55" s="244">
        <v>1612</v>
      </c>
      <c r="AS55" s="23">
        <v>1</v>
      </c>
      <c r="AT55" s="239">
        <v>43511</v>
      </c>
      <c r="AU55" s="17" t="s">
        <v>171</v>
      </c>
      <c r="AV55" s="17" t="s">
        <v>171</v>
      </c>
      <c r="AW55" s="17" t="s">
        <v>171</v>
      </c>
      <c r="AX55" s="17" t="s">
        <v>172</v>
      </c>
      <c r="AY55" s="17" t="s">
        <v>172</v>
      </c>
      <c r="AZ55" s="17" t="s">
        <v>172</v>
      </c>
      <c r="BA55" s="17" t="s">
        <v>172</v>
      </c>
      <c r="BB55" s="17" t="s">
        <v>172</v>
      </c>
      <c r="BC55" s="17" t="s">
        <v>172</v>
      </c>
      <c r="BD55" s="17" t="s">
        <v>172</v>
      </c>
      <c r="BE55" s="17" t="s">
        <v>172</v>
      </c>
      <c r="BF55" s="17" t="s">
        <v>172</v>
      </c>
      <c r="BG55" s="17" t="s">
        <v>172</v>
      </c>
      <c r="BH55" s="23" t="s">
        <v>171</v>
      </c>
      <c r="BI55" s="23" t="s">
        <v>171</v>
      </c>
      <c r="BJ55" s="23" t="s">
        <v>171</v>
      </c>
      <c r="BK55" s="23" t="s">
        <v>171</v>
      </c>
      <c r="BL55" s="17" t="s">
        <v>171</v>
      </c>
      <c r="BM55" s="17" t="s">
        <v>171</v>
      </c>
      <c r="BN55" s="17" t="s">
        <v>171</v>
      </c>
      <c r="BO55" s="17" t="s">
        <v>172</v>
      </c>
      <c r="BP55" s="17" t="s">
        <v>461</v>
      </c>
      <c r="BQ55" s="17" t="s">
        <v>579</v>
      </c>
      <c r="BR55" s="17">
        <v>3</v>
      </c>
      <c r="BS55" s="19">
        <v>44379</v>
      </c>
      <c r="BT55" s="17">
        <v>37.37</v>
      </c>
    </row>
    <row r="56" spans="1:72" s="20" customFormat="1" ht="12.75">
      <c r="A56" s="17">
        <v>9139502</v>
      </c>
      <c r="B56" s="17" t="s">
        <v>169</v>
      </c>
      <c r="C56" s="17">
        <v>203</v>
      </c>
      <c r="D56" s="23">
        <v>1</v>
      </c>
      <c r="E56" s="18" t="s">
        <v>170</v>
      </c>
      <c r="F56" s="17">
        <v>339555</v>
      </c>
      <c r="G56" s="18" t="s">
        <v>335</v>
      </c>
      <c r="H56" s="19">
        <v>42416</v>
      </c>
      <c r="I56" s="19">
        <v>42782</v>
      </c>
      <c r="J56" s="23">
        <v>980</v>
      </c>
      <c r="K56" s="22">
        <v>1606.58</v>
      </c>
      <c r="L56" s="209">
        <v>0.5</v>
      </c>
      <c r="M56" s="209">
        <v>0</v>
      </c>
      <c r="N56" s="25" t="s">
        <v>575</v>
      </c>
      <c r="O56" s="23" t="s">
        <v>172</v>
      </c>
      <c r="P56" s="25" t="s">
        <v>529</v>
      </c>
      <c r="Q56" s="17" t="s">
        <v>171</v>
      </c>
      <c r="R56" s="17" t="s">
        <v>171</v>
      </c>
      <c r="S56" s="21">
        <f t="shared" si="0"/>
        <v>5924.09</v>
      </c>
      <c r="T56" s="22">
        <v>1606.58</v>
      </c>
      <c r="U56" s="22">
        <v>4317.51</v>
      </c>
      <c r="V56" s="22">
        <v>0</v>
      </c>
      <c r="W56" s="243" t="s">
        <v>172</v>
      </c>
      <c r="X56" s="22">
        <f t="shared" si="1"/>
        <v>5924.09</v>
      </c>
      <c r="Y56" s="23" t="s">
        <v>171</v>
      </c>
      <c r="Z56" s="17" t="s">
        <v>172</v>
      </c>
      <c r="AA56" s="17" t="s">
        <v>172</v>
      </c>
      <c r="AB56" s="23" t="s">
        <v>171</v>
      </c>
      <c r="AC56" s="23" t="s">
        <v>171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4" t="s">
        <v>172</v>
      </c>
      <c r="AQ56" s="22">
        <v>0</v>
      </c>
      <c r="AR56" s="244">
        <v>1612</v>
      </c>
      <c r="AS56" s="23">
        <v>1</v>
      </c>
      <c r="AT56" s="239">
        <v>43511</v>
      </c>
      <c r="AU56" s="17" t="s">
        <v>171</v>
      </c>
      <c r="AV56" s="17" t="s">
        <v>171</v>
      </c>
      <c r="AW56" s="17" t="s">
        <v>171</v>
      </c>
      <c r="AX56" s="17" t="s">
        <v>172</v>
      </c>
      <c r="AY56" s="17" t="s">
        <v>172</v>
      </c>
      <c r="AZ56" s="17" t="s">
        <v>172</v>
      </c>
      <c r="BA56" s="17" t="s">
        <v>172</v>
      </c>
      <c r="BB56" s="17" t="s">
        <v>172</v>
      </c>
      <c r="BC56" s="17" t="s">
        <v>172</v>
      </c>
      <c r="BD56" s="17" t="s">
        <v>172</v>
      </c>
      <c r="BE56" s="17" t="s">
        <v>172</v>
      </c>
      <c r="BF56" s="17" t="s">
        <v>172</v>
      </c>
      <c r="BG56" s="17" t="s">
        <v>172</v>
      </c>
      <c r="BH56" s="23" t="s">
        <v>171</v>
      </c>
      <c r="BI56" s="23" t="s">
        <v>171</v>
      </c>
      <c r="BJ56" s="23" t="s">
        <v>171</v>
      </c>
      <c r="BK56" s="23" t="s">
        <v>171</v>
      </c>
      <c r="BL56" s="17" t="s">
        <v>171</v>
      </c>
      <c r="BM56" s="17" t="s">
        <v>171</v>
      </c>
      <c r="BN56" s="17" t="s">
        <v>171</v>
      </c>
      <c r="BO56" s="17" t="s">
        <v>172</v>
      </c>
      <c r="BP56" s="17" t="s">
        <v>461</v>
      </c>
      <c r="BQ56" s="17" t="s">
        <v>579</v>
      </c>
      <c r="BR56" s="17">
        <v>3</v>
      </c>
      <c r="BS56" s="19">
        <v>44379</v>
      </c>
      <c r="BT56" s="17">
        <v>45.24</v>
      </c>
    </row>
    <row r="57" spans="1:72" s="20" customFormat="1" ht="12.75">
      <c r="A57" s="17">
        <v>9141619</v>
      </c>
      <c r="B57" s="17" t="s">
        <v>169</v>
      </c>
      <c r="C57" s="17">
        <v>203</v>
      </c>
      <c r="D57" s="23">
        <v>1</v>
      </c>
      <c r="E57" s="18" t="s">
        <v>170</v>
      </c>
      <c r="F57" s="17">
        <v>339555</v>
      </c>
      <c r="G57" s="18" t="s">
        <v>180</v>
      </c>
      <c r="H57" s="19">
        <v>41998</v>
      </c>
      <c r="I57" s="19">
        <v>42362</v>
      </c>
      <c r="J57" s="23">
        <v>980</v>
      </c>
      <c r="K57" s="22">
        <v>3000</v>
      </c>
      <c r="L57" s="209">
        <v>0.36</v>
      </c>
      <c r="M57" s="209">
        <v>0</v>
      </c>
      <c r="N57" s="25" t="s">
        <v>534</v>
      </c>
      <c r="O57" s="25" t="s">
        <v>568</v>
      </c>
      <c r="P57" s="25" t="s">
        <v>571</v>
      </c>
      <c r="Q57" s="17" t="s">
        <v>171</v>
      </c>
      <c r="R57" s="17" t="s">
        <v>171</v>
      </c>
      <c r="S57" s="21">
        <f t="shared" si="0"/>
        <v>2501.55</v>
      </c>
      <c r="T57" s="22">
        <v>837.94</v>
      </c>
      <c r="U57" s="22">
        <v>1663.61</v>
      </c>
      <c r="V57" s="22">
        <v>0</v>
      </c>
      <c r="W57" s="243" t="s">
        <v>172</v>
      </c>
      <c r="X57" s="22">
        <f t="shared" si="1"/>
        <v>2501.55</v>
      </c>
      <c r="Y57" s="23" t="s">
        <v>461</v>
      </c>
      <c r="Z57" s="17" t="s">
        <v>172</v>
      </c>
      <c r="AA57" s="17" t="s">
        <v>172</v>
      </c>
      <c r="AB57" s="23" t="s">
        <v>171</v>
      </c>
      <c r="AC57" s="23" t="s">
        <v>461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4">
        <v>42327</v>
      </c>
      <c r="AQ57" s="22">
        <v>196</v>
      </c>
      <c r="AR57" s="244">
        <v>2024</v>
      </c>
      <c r="AS57" s="23">
        <v>1</v>
      </c>
      <c r="AT57" s="239">
        <v>46012</v>
      </c>
      <c r="AU57" s="17" t="s">
        <v>171</v>
      </c>
      <c r="AV57" s="17" t="s">
        <v>171</v>
      </c>
      <c r="AW57" s="17" t="s">
        <v>171</v>
      </c>
      <c r="AX57" s="17" t="s">
        <v>172</v>
      </c>
      <c r="AY57" s="17" t="s">
        <v>172</v>
      </c>
      <c r="AZ57" s="17" t="s">
        <v>172</v>
      </c>
      <c r="BA57" s="17" t="s">
        <v>172</v>
      </c>
      <c r="BB57" s="17" t="s">
        <v>172</v>
      </c>
      <c r="BC57" s="17" t="s">
        <v>172</v>
      </c>
      <c r="BD57" s="17" t="s">
        <v>172</v>
      </c>
      <c r="BE57" s="17" t="s">
        <v>172</v>
      </c>
      <c r="BF57" s="17" t="s">
        <v>172</v>
      </c>
      <c r="BG57" s="17" t="s">
        <v>172</v>
      </c>
      <c r="BH57" s="23" t="s">
        <v>461</v>
      </c>
      <c r="BI57" s="23" t="s">
        <v>171</v>
      </c>
      <c r="BJ57" s="23" t="s">
        <v>171</v>
      </c>
      <c r="BK57" s="23" t="s">
        <v>171</v>
      </c>
      <c r="BL57" s="17" t="s">
        <v>171</v>
      </c>
      <c r="BM57" s="17" t="s">
        <v>171</v>
      </c>
      <c r="BN57" s="17" t="s">
        <v>171</v>
      </c>
      <c r="BO57" s="17" t="s">
        <v>172</v>
      </c>
      <c r="BP57" s="17" t="s">
        <v>461</v>
      </c>
      <c r="BQ57" s="17" t="s">
        <v>579</v>
      </c>
      <c r="BR57" s="17">
        <v>3</v>
      </c>
      <c r="BS57" s="19">
        <v>44379</v>
      </c>
      <c r="BT57" s="17">
        <v>19.21</v>
      </c>
    </row>
    <row r="58" spans="1:72" s="20" customFormat="1" ht="12.75">
      <c r="A58" s="17">
        <v>9139725</v>
      </c>
      <c r="B58" s="17" t="s">
        <v>169</v>
      </c>
      <c r="C58" s="17">
        <v>203</v>
      </c>
      <c r="D58" s="23">
        <v>1</v>
      </c>
      <c r="E58" s="18" t="s">
        <v>170</v>
      </c>
      <c r="F58" s="17">
        <v>339555</v>
      </c>
      <c r="G58" s="18" t="s">
        <v>181</v>
      </c>
      <c r="H58" s="19">
        <v>42180</v>
      </c>
      <c r="I58" s="19">
        <v>42362</v>
      </c>
      <c r="J58" s="23">
        <v>980</v>
      </c>
      <c r="K58" s="22">
        <v>27.27</v>
      </c>
      <c r="L58" s="209">
        <v>0.36</v>
      </c>
      <c r="M58" s="209">
        <v>0</v>
      </c>
      <c r="N58" s="25" t="s">
        <v>575</v>
      </c>
      <c r="O58" s="23" t="s">
        <v>172</v>
      </c>
      <c r="P58" s="25" t="s">
        <v>529</v>
      </c>
      <c r="Q58" s="17" t="s">
        <v>171</v>
      </c>
      <c r="R58" s="17" t="s">
        <v>171</v>
      </c>
      <c r="S58" s="21">
        <f t="shared" si="0"/>
        <v>104.47999999999999</v>
      </c>
      <c r="T58" s="22">
        <v>27.27</v>
      </c>
      <c r="U58" s="22">
        <v>77.21</v>
      </c>
      <c r="V58" s="22">
        <v>0</v>
      </c>
      <c r="W58" s="243" t="s">
        <v>172</v>
      </c>
      <c r="X58" s="22">
        <f t="shared" si="1"/>
        <v>104.47999999999999</v>
      </c>
      <c r="Y58" s="23" t="s">
        <v>171</v>
      </c>
      <c r="Z58" s="17" t="s">
        <v>172</v>
      </c>
      <c r="AA58" s="17" t="s">
        <v>172</v>
      </c>
      <c r="AB58" s="23" t="s">
        <v>171</v>
      </c>
      <c r="AC58" s="23" t="s">
        <v>171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4" t="s">
        <v>172</v>
      </c>
      <c r="AQ58" s="22">
        <v>0</v>
      </c>
      <c r="AR58" s="244">
        <v>2024</v>
      </c>
      <c r="AS58" s="23">
        <v>1</v>
      </c>
      <c r="AT58" s="239">
        <v>43275</v>
      </c>
      <c r="AU58" s="17" t="s">
        <v>171</v>
      </c>
      <c r="AV58" s="17" t="s">
        <v>171</v>
      </c>
      <c r="AW58" s="17" t="s">
        <v>171</v>
      </c>
      <c r="AX58" s="17" t="s">
        <v>172</v>
      </c>
      <c r="AY58" s="17" t="s">
        <v>172</v>
      </c>
      <c r="AZ58" s="17" t="s">
        <v>172</v>
      </c>
      <c r="BA58" s="17" t="s">
        <v>172</v>
      </c>
      <c r="BB58" s="17" t="s">
        <v>172</v>
      </c>
      <c r="BC58" s="17" t="s">
        <v>172</v>
      </c>
      <c r="BD58" s="17" t="s">
        <v>172</v>
      </c>
      <c r="BE58" s="17" t="s">
        <v>172</v>
      </c>
      <c r="BF58" s="17" t="s">
        <v>172</v>
      </c>
      <c r="BG58" s="17" t="s">
        <v>172</v>
      </c>
      <c r="BH58" s="23" t="s">
        <v>171</v>
      </c>
      <c r="BI58" s="23" t="s">
        <v>171</v>
      </c>
      <c r="BJ58" s="23" t="s">
        <v>171</v>
      </c>
      <c r="BK58" s="23" t="s">
        <v>171</v>
      </c>
      <c r="BL58" s="17" t="s">
        <v>171</v>
      </c>
      <c r="BM58" s="17" t="s">
        <v>171</v>
      </c>
      <c r="BN58" s="17" t="s">
        <v>171</v>
      </c>
      <c r="BO58" s="17" t="s">
        <v>172</v>
      </c>
      <c r="BP58" s="17" t="s">
        <v>461</v>
      </c>
      <c r="BQ58" s="17" t="s">
        <v>579</v>
      </c>
      <c r="BR58" s="17">
        <v>3</v>
      </c>
      <c r="BS58" s="19">
        <v>44379</v>
      </c>
      <c r="BT58" s="17">
        <v>0.8</v>
      </c>
    </row>
    <row r="59" spans="1:72" s="20" customFormat="1" ht="12.75">
      <c r="A59" s="17">
        <v>9138692</v>
      </c>
      <c r="B59" s="17" t="s">
        <v>169</v>
      </c>
      <c r="C59" s="17">
        <v>203</v>
      </c>
      <c r="D59" s="23">
        <v>1</v>
      </c>
      <c r="E59" s="18" t="s">
        <v>170</v>
      </c>
      <c r="F59" s="17">
        <v>339555</v>
      </c>
      <c r="G59" s="18" t="s">
        <v>296</v>
      </c>
      <c r="H59" s="19">
        <v>42317</v>
      </c>
      <c r="I59" s="19">
        <v>42682</v>
      </c>
      <c r="J59" s="23">
        <v>980</v>
      </c>
      <c r="K59" s="22">
        <v>1000</v>
      </c>
      <c r="L59" s="209">
        <v>0.32</v>
      </c>
      <c r="M59" s="209">
        <v>0</v>
      </c>
      <c r="N59" s="25" t="s">
        <v>534</v>
      </c>
      <c r="O59" s="25" t="s">
        <v>568</v>
      </c>
      <c r="P59" s="25" t="s">
        <v>533</v>
      </c>
      <c r="Q59" s="17" t="s">
        <v>171</v>
      </c>
      <c r="R59" s="17" t="s">
        <v>171</v>
      </c>
      <c r="S59" s="21">
        <f t="shared" si="0"/>
        <v>2731.8900000000003</v>
      </c>
      <c r="T59" s="22">
        <v>1000</v>
      </c>
      <c r="U59" s="22">
        <v>1731.89</v>
      </c>
      <c r="V59" s="22">
        <v>0</v>
      </c>
      <c r="W59" s="243" t="s">
        <v>172</v>
      </c>
      <c r="X59" s="22">
        <f t="shared" si="1"/>
        <v>2731.8900000000003</v>
      </c>
      <c r="Y59" s="23" t="s">
        <v>461</v>
      </c>
      <c r="Z59" s="17" t="s">
        <v>172</v>
      </c>
      <c r="AA59" s="17" t="s">
        <v>172</v>
      </c>
      <c r="AB59" s="23" t="s">
        <v>461</v>
      </c>
      <c r="AC59" s="23" t="s">
        <v>461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4">
        <v>42401</v>
      </c>
      <c r="AQ59" s="22">
        <v>19.52</v>
      </c>
      <c r="AR59" s="244">
        <v>1696</v>
      </c>
      <c r="AS59" s="23">
        <v>1</v>
      </c>
      <c r="AT59" s="239">
        <v>46332</v>
      </c>
      <c r="AU59" s="17" t="s">
        <v>171</v>
      </c>
      <c r="AV59" s="17" t="s">
        <v>171</v>
      </c>
      <c r="AW59" s="17" t="s">
        <v>171</v>
      </c>
      <c r="AX59" s="17" t="s">
        <v>172</v>
      </c>
      <c r="AY59" s="17" t="s">
        <v>172</v>
      </c>
      <c r="AZ59" s="17" t="s">
        <v>172</v>
      </c>
      <c r="BA59" s="17" t="s">
        <v>172</v>
      </c>
      <c r="BB59" s="17" t="s">
        <v>172</v>
      </c>
      <c r="BC59" s="17" t="s">
        <v>172</v>
      </c>
      <c r="BD59" s="17" t="s">
        <v>172</v>
      </c>
      <c r="BE59" s="17" t="s">
        <v>172</v>
      </c>
      <c r="BF59" s="17" t="s">
        <v>172</v>
      </c>
      <c r="BG59" s="17" t="s">
        <v>172</v>
      </c>
      <c r="BH59" s="23" t="s">
        <v>461</v>
      </c>
      <c r="BI59" s="23" t="s">
        <v>171</v>
      </c>
      <c r="BJ59" s="23" t="s">
        <v>171</v>
      </c>
      <c r="BK59" s="23" t="s">
        <v>171</v>
      </c>
      <c r="BL59" s="17" t="s">
        <v>171</v>
      </c>
      <c r="BM59" s="17" t="s">
        <v>171</v>
      </c>
      <c r="BN59" s="17" t="s">
        <v>171</v>
      </c>
      <c r="BO59" s="17" t="s">
        <v>172</v>
      </c>
      <c r="BP59" s="17" t="s">
        <v>461</v>
      </c>
      <c r="BQ59" s="17" t="s">
        <v>579</v>
      </c>
      <c r="BR59" s="17">
        <v>3</v>
      </c>
      <c r="BS59" s="19">
        <v>44379</v>
      </c>
      <c r="BT59" s="17">
        <v>21</v>
      </c>
    </row>
    <row r="60" spans="1:72" s="20" customFormat="1" ht="12.75">
      <c r="A60" s="17">
        <v>9139691</v>
      </c>
      <c r="B60" s="17" t="s">
        <v>169</v>
      </c>
      <c r="C60" s="17">
        <v>203</v>
      </c>
      <c r="D60" s="23">
        <v>1</v>
      </c>
      <c r="E60" s="18" t="s">
        <v>170</v>
      </c>
      <c r="F60" s="17">
        <v>339555</v>
      </c>
      <c r="G60" s="18" t="s">
        <v>297</v>
      </c>
      <c r="H60" s="19">
        <v>42369</v>
      </c>
      <c r="I60" s="19">
        <v>42682</v>
      </c>
      <c r="J60" s="23">
        <v>980</v>
      </c>
      <c r="K60" s="22">
        <v>14.47</v>
      </c>
      <c r="L60" s="209">
        <v>0.32</v>
      </c>
      <c r="M60" s="209">
        <v>0</v>
      </c>
      <c r="N60" s="25" t="s">
        <v>575</v>
      </c>
      <c r="O60" s="23" t="s">
        <v>172</v>
      </c>
      <c r="P60" s="25" t="s">
        <v>529</v>
      </c>
      <c r="Q60" s="17" t="s">
        <v>171</v>
      </c>
      <c r="R60" s="17" t="s">
        <v>171</v>
      </c>
      <c r="S60" s="21">
        <f t="shared" si="0"/>
        <v>53.33</v>
      </c>
      <c r="T60" s="22">
        <v>14.47</v>
      </c>
      <c r="U60" s="22">
        <v>38.86</v>
      </c>
      <c r="V60" s="22">
        <v>0</v>
      </c>
      <c r="W60" s="243" t="s">
        <v>172</v>
      </c>
      <c r="X60" s="22">
        <f t="shared" si="1"/>
        <v>53.33</v>
      </c>
      <c r="Y60" s="23" t="s">
        <v>171</v>
      </c>
      <c r="Z60" s="17" t="s">
        <v>172</v>
      </c>
      <c r="AA60" s="17" t="s">
        <v>172</v>
      </c>
      <c r="AB60" s="23" t="s">
        <v>171</v>
      </c>
      <c r="AC60" s="23" t="s">
        <v>171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4" t="s">
        <v>172</v>
      </c>
      <c r="AQ60" s="22">
        <v>0</v>
      </c>
      <c r="AR60" s="244">
        <v>1696</v>
      </c>
      <c r="AS60" s="23">
        <v>1</v>
      </c>
      <c r="AT60" s="239">
        <v>43464</v>
      </c>
      <c r="AU60" s="17" t="s">
        <v>171</v>
      </c>
      <c r="AV60" s="17" t="s">
        <v>171</v>
      </c>
      <c r="AW60" s="17" t="s">
        <v>171</v>
      </c>
      <c r="AX60" s="17" t="s">
        <v>172</v>
      </c>
      <c r="AY60" s="17" t="s">
        <v>172</v>
      </c>
      <c r="AZ60" s="17" t="s">
        <v>172</v>
      </c>
      <c r="BA60" s="17" t="s">
        <v>172</v>
      </c>
      <c r="BB60" s="17" t="s">
        <v>172</v>
      </c>
      <c r="BC60" s="17" t="s">
        <v>172</v>
      </c>
      <c r="BD60" s="17" t="s">
        <v>172</v>
      </c>
      <c r="BE60" s="17" t="s">
        <v>172</v>
      </c>
      <c r="BF60" s="17" t="s">
        <v>172</v>
      </c>
      <c r="BG60" s="17" t="s">
        <v>172</v>
      </c>
      <c r="BH60" s="23" t="s">
        <v>171</v>
      </c>
      <c r="BI60" s="23" t="s">
        <v>171</v>
      </c>
      <c r="BJ60" s="23" t="s">
        <v>171</v>
      </c>
      <c r="BK60" s="23" t="s">
        <v>171</v>
      </c>
      <c r="BL60" s="17" t="s">
        <v>171</v>
      </c>
      <c r="BM60" s="17" t="s">
        <v>171</v>
      </c>
      <c r="BN60" s="17" t="s">
        <v>171</v>
      </c>
      <c r="BO60" s="17" t="s">
        <v>172</v>
      </c>
      <c r="BP60" s="17" t="s">
        <v>461</v>
      </c>
      <c r="BQ60" s="17" t="s">
        <v>579</v>
      </c>
      <c r="BR60" s="17">
        <v>3</v>
      </c>
      <c r="BS60" s="19">
        <v>44379</v>
      </c>
      <c r="BT60" s="17">
        <v>3.54</v>
      </c>
    </row>
    <row r="61" spans="1:72" s="20" customFormat="1" ht="12.75">
      <c r="A61" s="17">
        <v>9147559</v>
      </c>
      <c r="B61" s="17" t="s">
        <v>169</v>
      </c>
      <c r="C61" s="17">
        <v>302</v>
      </c>
      <c r="D61" s="23" t="s">
        <v>172</v>
      </c>
      <c r="E61" s="18" t="s">
        <v>170</v>
      </c>
      <c r="F61" s="17">
        <v>339555</v>
      </c>
      <c r="G61" s="18" t="s">
        <v>577</v>
      </c>
      <c r="H61" s="19">
        <v>40297</v>
      </c>
      <c r="I61" s="19" t="s">
        <v>172</v>
      </c>
      <c r="J61" s="23">
        <v>980</v>
      </c>
      <c r="K61" s="22" t="s">
        <v>172</v>
      </c>
      <c r="L61" s="209" t="s">
        <v>172</v>
      </c>
      <c r="M61" s="209" t="s">
        <v>172</v>
      </c>
      <c r="N61" s="25" t="s">
        <v>576</v>
      </c>
      <c r="O61" s="23" t="s">
        <v>172</v>
      </c>
      <c r="P61" s="25" t="s">
        <v>172</v>
      </c>
      <c r="Q61" s="17" t="s">
        <v>172</v>
      </c>
      <c r="R61" s="17" t="s">
        <v>172</v>
      </c>
      <c r="S61" s="21">
        <f t="shared" si="0"/>
        <v>2000</v>
      </c>
      <c r="T61" s="22">
        <v>2000</v>
      </c>
      <c r="U61" s="22" t="s">
        <v>172</v>
      </c>
      <c r="V61" s="22" t="s">
        <v>172</v>
      </c>
      <c r="W61" s="243" t="s">
        <v>172</v>
      </c>
      <c r="X61" s="22"/>
      <c r="Y61" s="23" t="s">
        <v>172</v>
      </c>
      <c r="Z61" s="17" t="s">
        <v>172</v>
      </c>
      <c r="AA61" s="17" t="s">
        <v>172</v>
      </c>
      <c r="AB61" s="23" t="s">
        <v>172</v>
      </c>
      <c r="AC61" s="23" t="s">
        <v>172</v>
      </c>
      <c r="AD61" s="22" t="s">
        <v>172</v>
      </c>
      <c r="AE61" s="22" t="s">
        <v>172</v>
      </c>
      <c r="AF61" s="22" t="s">
        <v>172</v>
      </c>
      <c r="AG61" s="22" t="s">
        <v>172</v>
      </c>
      <c r="AH61" s="22" t="s">
        <v>172</v>
      </c>
      <c r="AI61" s="22" t="s">
        <v>172</v>
      </c>
      <c r="AJ61" s="22" t="s">
        <v>172</v>
      </c>
      <c r="AK61" s="22" t="s">
        <v>172</v>
      </c>
      <c r="AL61" s="22" t="s">
        <v>172</v>
      </c>
      <c r="AM61" s="22" t="s">
        <v>172</v>
      </c>
      <c r="AN61" s="22" t="s">
        <v>172</v>
      </c>
      <c r="AO61" s="22" t="s">
        <v>172</v>
      </c>
      <c r="AP61" s="24" t="s">
        <v>172</v>
      </c>
      <c r="AQ61" s="22" t="s">
        <v>172</v>
      </c>
      <c r="AR61" s="244">
        <v>4081</v>
      </c>
      <c r="AS61" s="23" t="s">
        <v>172</v>
      </c>
      <c r="AT61" s="239" t="s">
        <v>172</v>
      </c>
      <c r="AU61" s="17" t="s">
        <v>172</v>
      </c>
      <c r="AV61" s="17" t="s">
        <v>172</v>
      </c>
      <c r="AW61" s="17" t="s">
        <v>171</v>
      </c>
      <c r="AX61" s="17" t="s">
        <v>172</v>
      </c>
      <c r="AY61" s="17" t="s">
        <v>172</v>
      </c>
      <c r="AZ61" s="17" t="s">
        <v>172</v>
      </c>
      <c r="BA61" s="17" t="s">
        <v>172</v>
      </c>
      <c r="BB61" s="17" t="s">
        <v>172</v>
      </c>
      <c r="BC61" s="17" t="s">
        <v>172</v>
      </c>
      <c r="BD61" s="17" t="s">
        <v>172</v>
      </c>
      <c r="BE61" s="17" t="s">
        <v>172</v>
      </c>
      <c r="BF61" s="17" t="s">
        <v>172</v>
      </c>
      <c r="BG61" s="17" t="s">
        <v>172</v>
      </c>
      <c r="BH61" s="23" t="s">
        <v>171</v>
      </c>
      <c r="BI61" s="23" t="s">
        <v>171</v>
      </c>
      <c r="BJ61" s="23" t="s">
        <v>171</v>
      </c>
      <c r="BK61" s="23" t="s">
        <v>171</v>
      </c>
      <c r="BL61" s="17" t="s">
        <v>171</v>
      </c>
      <c r="BM61" s="17" t="s">
        <v>171</v>
      </c>
      <c r="BN61" s="17" t="s">
        <v>171</v>
      </c>
      <c r="BO61" s="17" t="s">
        <v>172</v>
      </c>
      <c r="BP61" s="17" t="s">
        <v>461</v>
      </c>
      <c r="BQ61" s="17" t="s">
        <v>579</v>
      </c>
      <c r="BR61" s="17">
        <v>3</v>
      </c>
      <c r="BS61" s="19">
        <v>44379</v>
      </c>
      <c r="BT61" s="17">
        <v>16</v>
      </c>
    </row>
    <row r="62" spans="1:72" s="20" customFormat="1" ht="12.75">
      <c r="A62" s="17">
        <v>9147565</v>
      </c>
      <c r="B62" s="17" t="s">
        <v>169</v>
      </c>
      <c r="C62" s="17">
        <v>302</v>
      </c>
      <c r="D62" s="23" t="s">
        <v>172</v>
      </c>
      <c r="E62" s="18" t="s">
        <v>170</v>
      </c>
      <c r="F62" s="17">
        <v>339555</v>
      </c>
      <c r="G62" s="18" t="s">
        <v>578</v>
      </c>
      <c r="H62" s="19">
        <v>41240</v>
      </c>
      <c r="I62" s="19" t="s">
        <v>172</v>
      </c>
      <c r="J62" s="23">
        <v>980</v>
      </c>
      <c r="K62" s="22" t="s">
        <v>172</v>
      </c>
      <c r="L62" s="209" t="s">
        <v>172</v>
      </c>
      <c r="M62" s="209" t="s">
        <v>172</v>
      </c>
      <c r="N62" s="25" t="s">
        <v>576</v>
      </c>
      <c r="O62" s="23" t="s">
        <v>172</v>
      </c>
      <c r="P62" s="25" t="s">
        <v>172</v>
      </c>
      <c r="Q62" s="17" t="s">
        <v>172</v>
      </c>
      <c r="R62" s="17" t="s">
        <v>172</v>
      </c>
      <c r="S62" s="21">
        <f t="shared" si="0"/>
        <v>7993</v>
      </c>
      <c r="T62" s="22">
        <v>7993</v>
      </c>
      <c r="U62" s="22" t="s">
        <v>172</v>
      </c>
      <c r="V62" s="22" t="s">
        <v>172</v>
      </c>
      <c r="W62" s="243" t="s">
        <v>172</v>
      </c>
      <c r="X62" s="22"/>
      <c r="Y62" s="23" t="s">
        <v>172</v>
      </c>
      <c r="Z62" s="17" t="s">
        <v>172</v>
      </c>
      <c r="AA62" s="17" t="s">
        <v>172</v>
      </c>
      <c r="AB62" s="23" t="s">
        <v>172</v>
      </c>
      <c r="AC62" s="23" t="s">
        <v>172</v>
      </c>
      <c r="AD62" s="22" t="s">
        <v>172</v>
      </c>
      <c r="AE62" s="22" t="s">
        <v>172</v>
      </c>
      <c r="AF62" s="22" t="s">
        <v>172</v>
      </c>
      <c r="AG62" s="22" t="s">
        <v>172</v>
      </c>
      <c r="AH62" s="22" t="s">
        <v>172</v>
      </c>
      <c r="AI62" s="22" t="s">
        <v>172</v>
      </c>
      <c r="AJ62" s="22" t="s">
        <v>172</v>
      </c>
      <c r="AK62" s="22" t="s">
        <v>172</v>
      </c>
      <c r="AL62" s="22" t="s">
        <v>172</v>
      </c>
      <c r="AM62" s="22" t="s">
        <v>172</v>
      </c>
      <c r="AN62" s="22" t="s">
        <v>172</v>
      </c>
      <c r="AO62" s="22" t="s">
        <v>172</v>
      </c>
      <c r="AP62" s="24" t="s">
        <v>172</v>
      </c>
      <c r="AQ62" s="22" t="s">
        <v>172</v>
      </c>
      <c r="AR62" s="244">
        <v>3138</v>
      </c>
      <c r="AS62" s="23" t="s">
        <v>172</v>
      </c>
      <c r="AT62" s="239" t="s">
        <v>172</v>
      </c>
      <c r="AU62" s="17" t="s">
        <v>172</v>
      </c>
      <c r="AV62" s="17" t="s">
        <v>172</v>
      </c>
      <c r="AW62" s="17" t="s">
        <v>171</v>
      </c>
      <c r="AX62" s="17" t="s">
        <v>172</v>
      </c>
      <c r="AY62" s="17" t="s">
        <v>172</v>
      </c>
      <c r="AZ62" s="17" t="s">
        <v>172</v>
      </c>
      <c r="BA62" s="17" t="s">
        <v>172</v>
      </c>
      <c r="BB62" s="17" t="s">
        <v>172</v>
      </c>
      <c r="BC62" s="17" t="s">
        <v>172</v>
      </c>
      <c r="BD62" s="17" t="s">
        <v>172</v>
      </c>
      <c r="BE62" s="17" t="s">
        <v>172</v>
      </c>
      <c r="BF62" s="17" t="s">
        <v>172</v>
      </c>
      <c r="BG62" s="17" t="s">
        <v>172</v>
      </c>
      <c r="BH62" s="23" t="s">
        <v>171</v>
      </c>
      <c r="BI62" s="23" t="s">
        <v>171</v>
      </c>
      <c r="BJ62" s="23" t="s">
        <v>171</v>
      </c>
      <c r="BK62" s="23" t="s">
        <v>171</v>
      </c>
      <c r="BL62" s="17" t="s">
        <v>171</v>
      </c>
      <c r="BM62" s="17" t="s">
        <v>171</v>
      </c>
      <c r="BN62" s="17" t="s">
        <v>171</v>
      </c>
      <c r="BO62" s="17" t="s">
        <v>172</v>
      </c>
      <c r="BP62" s="17" t="s">
        <v>461</v>
      </c>
      <c r="BQ62" s="17" t="s">
        <v>579</v>
      </c>
      <c r="BR62" s="17">
        <v>3</v>
      </c>
      <c r="BS62" s="19">
        <v>44379</v>
      </c>
      <c r="BT62" s="17">
        <v>63.94</v>
      </c>
    </row>
    <row r="63" spans="19:24" ht="15">
      <c r="S63" s="242"/>
      <c r="T63" s="242"/>
      <c r="U63" s="242"/>
      <c r="V63" s="242"/>
      <c r="W63" s="242"/>
      <c r="X63" s="242"/>
    </row>
    <row r="65" ht="15">
      <c r="S65" s="242"/>
    </row>
    <row r="66" ht="15">
      <c r="H66" s="246"/>
    </row>
  </sheetData>
  <sheetProtection/>
  <autoFilter ref="A3:BT3"/>
  <mergeCells count="12">
    <mergeCell ref="AD1:AR1"/>
    <mergeCell ref="C1:C2"/>
    <mergeCell ref="D1:D2"/>
    <mergeCell ref="AW1:BG1"/>
    <mergeCell ref="BH1:BO1"/>
    <mergeCell ref="BP1:BT1"/>
    <mergeCell ref="AS1:AV1"/>
    <mergeCell ref="A1:A2"/>
    <mergeCell ref="B1:B2"/>
    <mergeCell ref="E1:R1"/>
    <mergeCell ref="S1:X1"/>
    <mergeCell ref="Y1:A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3.7109375" style="0" customWidth="1"/>
  </cols>
  <sheetData>
    <row r="1" ht="15">
      <c r="A1" s="12" t="s">
        <v>137</v>
      </c>
    </row>
    <row r="3" ht="15">
      <c r="A3" s="12" t="s">
        <v>138</v>
      </c>
    </row>
    <row r="4" ht="15">
      <c r="A4" s="13" t="s">
        <v>139</v>
      </c>
    </row>
    <row r="5" ht="15">
      <c r="A5" s="13" t="s">
        <v>140</v>
      </c>
    </row>
    <row r="6" ht="15">
      <c r="A6" s="13" t="s">
        <v>141</v>
      </c>
    </row>
    <row r="7" ht="15">
      <c r="A7" s="13" t="s">
        <v>142</v>
      </c>
    </row>
    <row r="8" ht="15">
      <c r="A8" s="13" t="s">
        <v>143</v>
      </c>
    </row>
    <row r="9" ht="15">
      <c r="A9" s="13" t="s">
        <v>144</v>
      </c>
    </row>
    <row r="10" ht="15">
      <c r="A10" s="13" t="s">
        <v>145</v>
      </c>
    </row>
    <row r="11" ht="15">
      <c r="A11" s="14"/>
    </row>
    <row r="12" ht="15">
      <c r="A12" s="12" t="s">
        <v>146</v>
      </c>
    </row>
    <row r="13" ht="15">
      <c r="A13" s="13" t="s">
        <v>147</v>
      </c>
    </row>
    <row r="14" ht="15">
      <c r="A14" s="13" t="s">
        <v>143</v>
      </c>
    </row>
    <row r="15" ht="15">
      <c r="A15" s="13" t="s">
        <v>148</v>
      </c>
    </row>
    <row r="16" ht="15">
      <c r="A16" s="13" t="s">
        <v>149</v>
      </c>
    </row>
    <row r="17" ht="15">
      <c r="A17" s="13" t="s">
        <v>150</v>
      </c>
    </row>
    <row r="18" ht="15">
      <c r="A18" s="13" t="s">
        <v>151</v>
      </c>
    </row>
    <row r="19" ht="15">
      <c r="A19" s="14" t="s">
        <v>152</v>
      </c>
    </row>
    <row r="20" ht="15">
      <c r="A20" s="14"/>
    </row>
    <row r="21" ht="15">
      <c r="A21" s="12" t="s">
        <v>153</v>
      </c>
    </row>
    <row r="22" ht="15">
      <c r="A22" s="13" t="s">
        <v>147</v>
      </c>
    </row>
    <row r="23" ht="15">
      <c r="A23" s="13" t="s">
        <v>143</v>
      </c>
    </row>
    <row r="24" ht="15">
      <c r="A24" s="13" t="s">
        <v>154</v>
      </c>
    </row>
    <row r="25" ht="15">
      <c r="A25" s="13" t="s">
        <v>155</v>
      </c>
    </row>
    <row r="26" ht="15">
      <c r="A26" s="13" t="s">
        <v>156</v>
      </c>
    </row>
    <row r="27" ht="15">
      <c r="A27" s="13" t="s">
        <v>150</v>
      </c>
    </row>
    <row r="28" ht="15">
      <c r="A28" s="13" t="s">
        <v>151</v>
      </c>
    </row>
    <row r="29" ht="15">
      <c r="A29" s="14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Manov</cp:lastModifiedBy>
  <dcterms:created xsi:type="dcterms:W3CDTF">2016-08-05T09:12:23Z</dcterms:created>
  <dcterms:modified xsi:type="dcterms:W3CDTF">2021-09-03T12:15:16Z</dcterms:modified>
  <cp:category/>
  <cp:version/>
  <cp:contentType/>
  <cp:contentStatus/>
</cp:coreProperties>
</file>