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Продажа\Методика продажи\На КЛО\На комітет 67 Один банк один лот 3 круг\Додатки 1 лот\"/>
    </mc:Choice>
  </mc:AlternateContent>
  <bookViews>
    <workbookView xWindow="390" yWindow="390" windowWidth="15975" windowHeight="6360" activeTab="2"/>
  </bookViews>
  <sheets>
    <sheet name="ВПА_ФО_КП" sheetId="1" r:id="rId1"/>
    <sheet name="Журнал торгів" sheetId="3" r:id="rId2"/>
    <sheet name="ППА_ФО_КП" sheetId="2" r:id="rId3"/>
    <sheet name="Перелік кредитних договорів" sheetId="5" r:id="rId4"/>
  </sheets>
  <calcPr calcId="152511"/>
</workbook>
</file>

<file path=xl/calcChain.xml><?xml version="1.0" encoding="utf-8"?>
<calcChain xmlns="http://schemas.openxmlformats.org/spreadsheetml/2006/main">
  <c r="F173" i="1" l="1"/>
  <c r="F171" i="1"/>
  <c r="F167" i="1"/>
  <c r="F125" i="1"/>
  <c r="F126" i="1"/>
  <c r="F124" i="1"/>
  <c r="F115" i="1"/>
  <c r="F120" i="1"/>
  <c r="F118" i="1"/>
  <c r="F102" i="1"/>
  <c r="F101" i="1"/>
  <c r="F90" i="1"/>
  <c r="F87" i="1"/>
  <c r="F85" i="1"/>
  <c r="F80" i="1"/>
  <c r="F79" i="1"/>
  <c r="F73" i="1"/>
  <c r="F75" i="1"/>
  <c r="F70" i="1"/>
  <c r="F47" i="1"/>
  <c r="F45" i="1"/>
  <c r="F46" i="1"/>
  <c r="F42" i="1"/>
  <c r="F57" i="1"/>
  <c r="F53" i="1"/>
  <c r="F20" i="1"/>
  <c r="F29" i="1"/>
  <c r="F30" i="1"/>
  <c r="F26" i="1"/>
  <c r="F25" i="1"/>
  <c r="F23" i="1"/>
  <c r="G39" i="5" l="1"/>
  <c r="J200" i="1" l="1"/>
  <c r="G200" i="1"/>
  <c r="J199" i="1"/>
  <c r="G199" i="1"/>
  <c r="J198" i="1"/>
  <c r="G198" i="1"/>
  <c r="J197" i="1"/>
  <c r="G197" i="1"/>
  <c r="J195" i="1"/>
  <c r="G195" i="1"/>
  <c r="J194" i="1"/>
  <c r="G194" i="1"/>
  <c r="J193" i="1"/>
  <c r="G193" i="1"/>
  <c r="J191" i="1"/>
  <c r="G191" i="1"/>
  <c r="J190" i="1"/>
  <c r="G190" i="1"/>
  <c r="J189" i="1"/>
  <c r="G189" i="1"/>
  <c r="J188" i="1"/>
  <c r="G188" i="1"/>
  <c r="J187" i="1"/>
  <c r="G187" i="1"/>
  <c r="J185" i="1"/>
  <c r="G185" i="1"/>
  <c r="J184" i="1"/>
  <c r="G184" i="1"/>
  <c r="J183" i="1"/>
  <c r="G183" i="1"/>
  <c r="J182" i="1"/>
  <c r="G182" i="1"/>
  <c r="J180" i="1"/>
  <c r="G180" i="1"/>
  <c r="J179" i="1"/>
  <c r="G179" i="1"/>
  <c r="J178" i="1"/>
  <c r="G178" i="1"/>
  <c r="J177" i="1"/>
  <c r="G177" i="1"/>
  <c r="J176" i="1"/>
  <c r="G176" i="1"/>
  <c r="J174" i="1"/>
  <c r="G174" i="1"/>
  <c r="J173" i="1"/>
  <c r="G173" i="1"/>
  <c r="J172" i="1"/>
  <c r="G172" i="1"/>
  <c r="J171" i="1"/>
  <c r="G171" i="1"/>
  <c r="J170" i="1"/>
  <c r="G170" i="1"/>
  <c r="J168" i="1"/>
  <c r="G168" i="1"/>
  <c r="J167" i="1"/>
  <c r="G167" i="1"/>
  <c r="J156" i="1"/>
  <c r="G156" i="1"/>
  <c r="J154" i="1"/>
  <c r="G154" i="1"/>
  <c r="J153" i="1"/>
  <c r="G153" i="1"/>
  <c r="J152" i="1"/>
  <c r="G152" i="1"/>
  <c r="J151" i="1"/>
  <c r="G151" i="1"/>
  <c r="J149" i="1"/>
  <c r="G149" i="1"/>
  <c r="J148" i="1"/>
  <c r="G148" i="1"/>
  <c r="J147" i="1"/>
  <c r="G147" i="1"/>
  <c r="J145" i="1"/>
  <c r="G145" i="1"/>
  <c r="J144" i="1"/>
  <c r="G144" i="1"/>
  <c r="J143" i="1"/>
  <c r="G143" i="1"/>
  <c r="J142" i="1"/>
  <c r="G142" i="1"/>
  <c r="J141" i="1"/>
  <c r="G141" i="1"/>
  <c r="J139" i="1"/>
  <c r="G139" i="1"/>
  <c r="J138" i="1"/>
  <c r="G138" i="1"/>
  <c r="J137" i="1"/>
  <c r="G137" i="1"/>
  <c r="J136" i="1"/>
  <c r="G136" i="1"/>
  <c r="J135" i="1"/>
  <c r="G135" i="1"/>
  <c r="J133" i="1"/>
  <c r="G133" i="1"/>
  <c r="J132" i="1"/>
  <c r="G132" i="1"/>
  <c r="J131" i="1"/>
  <c r="G131" i="1"/>
  <c r="J130" i="1"/>
  <c r="G130" i="1"/>
  <c r="J129" i="1"/>
  <c r="G129" i="1"/>
  <c r="J127" i="1"/>
  <c r="G127" i="1"/>
  <c r="J126" i="1"/>
  <c r="G126" i="1"/>
  <c r="J125" i="1"/>
  <c r="G125" i="1"/>
  <c r="J124" i="1"/>
  <c r="G124" i="1"/>
  <c r="J123" i="1"/>
  <c r="G123" i="1"/>
  <c r="J121" i="1"/>
  <c r="G121" i="1"/>
  <c r="J120" i="1"/>
  <c r="G120" i="1"/>
  <c r="J119" i="1"/>
  <c r="G119" i="1"/>
  <c r="J118" i="1"/>
  <c r="G118" i="1"/>
  <c r="J117" i="1"/>
  <c r="G117" i="1"/>
  <c r="J115" i="1"/>
  <c r="G115" i="1"/>
  <c r="J109" i="1"/>
  <c r="G109" i="1"/>
  <c r="F91" i="1" l="1"/>
  <c r="H46" i="1"/>
  <c r="G7" i="1" l="1"/>
  <c r="G107" i="1" l="1"/>
  <c r="B108" i="2"/>
  <c r="C108" i="2"/>
  <c r="D108" i="2"/>
  <c r="F108" i="2"/>
  <c r="I188" i="2" l="1"/>
  <c r="I189" i="2"/>
  <c r="H188" i="2"/>
  <c r="H189" i="2"/>
  <c r="F188" i="2"/>
  <c r="F189" i="2"/>
  <c r="E188" i="2"/>
  <c r="E189" i="2"/>
  <c r="D188" i="2"/>
  <c r="D189" i="2"/>
  <c r="C188" i="2"/>
  <c r="C189" i="2"/>
  <c r="B188" i="2"/>
  <c r="B189" i="2"/>
  <c r="I95" i="2"/>
  <c r="I96" i="2"/>
  <c r="H95" i="2"/>
  <c r="H96" i="2"/>
  <c r="F95" i="2"/>
  <c r="F96" i="2"/>
  <c r="E95" i="2"/>
  <c r="E96" i="2"/>
  <c r="D95" i="2"/>
  <c r="D96" i="2"/>
  <c r="C95" i="2"/>
  <c r="C96" i="2"/>
  <c r="B95" i="2"/>
  <c r="B96" i="2"/>
  <c r="I50" i="2"/>
  <c r="I51" i="2"/>
  <c r="H50" i="2"/>
  <c r="H51" i="2"/>
  <c r="F50" i="2"/>
  <c r="F51" i="2"/>
  <c r="E50" i="2"/>
  <c r="E51" i="2"/>
  <c r="D50" i="2"/>
  <c r="D51" i="2"/>
  <c r="C50" i="2"/>
  <c r="C51" i="2"/>
  <c r="B50" i="2"/>
  <c r="B51" i="2"/>
  <c r="J52" i="1"/>
  <c r="G52" i="1"/>
  <c r="J51" i="1"/>
  <c r="G51" i="1"/>
  <c r="J97" i="1"/>
  <c r="G97" i="1"/>
  <c r="J96" i="1"/>
  <c r="G96" i="1"/>
  <c r="I206" i="2"/>
  <c r="I205" i="2"/>
  <c r="I204" i="2"/>
  <c r="E201" i="2"/>
  <c r="E199" i="2"/>
  <c r="E198" i="2"/>
  <c r="E197" i="2"/>
  <c r="E196" i="2"/>
  <c r="E194" i="2"/>
  <c r="E193" i="2"/>
  <c r="E192" i="2"/>
  <c r="E190" i="2"/>
  <c r="E187" i="2"/>
  <c r="E186" i="2"/>
  <c r="E184" i="2"/>
  <c r="E183" i="2"/>
  <c r="E182" i="2"/>
  <c r="E181" i="2"/>
  <c r="E179" i="2"/>
  <c r="E178" i="2"/>
  <c r="E177" i="2"/>
  <c r="E176" i="2"/>
  <c r="E175" i="2"/>
  <c r="E173" i="2"/>
  <c r="E172" i="2"/>
  <c r="E171" i="2"/>
  <c r="E170" i="2"/>
  <c r="E169" i="2"/>
  <c r="E167" i="2"/>
  <c r="E166" i="2"/>
  <c r="E165" i="2"/>
  <c r="E164" i="2"/>
  <c r="E163" i="2"/>
  <c r="E161" i="2"/>
  <c r="E160" i="2"/>
  <c r="E159" i="2"/>
  <c r="E155" i="2"/>
  <c r="E153" i="2"/>
  <c r="E152" i="2"/>
  <c r="E151" i="2"/>
  <c r="E150" i="2"/>
  <c r="E148" i="2"/>
  <c r="E147" i="2"/>
  <c r="E146" i="2"/>
  <c r="E144" i="2"/>
  <c r="E143" i="2"/>
  <c r="E142" i="2"/>
  <c r="E141" i="2"/>
  <c r="E140" i="2"/>
  <c r="E138" i="2"/>
  <c r="E137" i="2"/>
  <c r="E136" i="2"/>
  <c r="E135" i="2"/>
  <c r="E134" i="2"/>
  <c r="E132" i="2"/>
  <c r="E131" i="2"/>
  <c r="E130" i="2"/>
  <c r="E129" i="2"/>
  <c r="E128" i="2"/>
  <c r="E126" i="2"/>
  <c r="E125" i="2"/>
  <c r="E124" i="2"/>
  <c r="E123" i="2"/>
  <c r="E122" i="2"/>
  <c r="E120" i="2"/>
  <c r="E119" i="2"/>
  <c r="E118" i="2"/>
  <c r="E117" i="2"/>
  <c r="E116" i="2"/>
  <c r="E114" i="2"/>
  <c r="E113" i="2"/>
  <c r="E112" i="2"/>
  <c r="E108" i="2"/>
  <c r="E106" i="2"/>
  <c r="E105" i="2"/>
  <c r="E104" i="2"/>
  <c r="E103" i="2"/>
  <c r="E101" i="2"/>
  <c r="E100" i="2"/>
  <c r="E99" i="2"/>
  <c r="E97" i="2"/>
  <c r="E94" i="2"/>
  <c r="E93" i="2"/>
  <c r="E91" i="2"/>
  <c r="E90" i="2"/>
  <c r="E89" i="2"/>
  <c r="E88" i="2"/>
  <c r="E86" i="2"/>
  <c r="E85" i="2"/>
  <c r="E84" i="2"/>
  <c r="E83" i="2"/>
  <c r="E82" i="2"/>
  <c r="E80" i="2"/>
  <c r="E79" i="2"/>
  <c r="E78" i="2"/>
  <c r="E77" i="2"/>
  <c r="E75" i="2"/>
  <c r="E74" i="2"/>
  <c r="E73" i="2"/>
  <c r="E72" i="2"/>
  <c r="E71" i="2"/>
  <c r="E69" i="2"/>
  <c r="E68" i="2"/>
  <c r="E67" i="2"/>
  <c r="E63" i="2"/>
  <c r="E61" i="2"/>
  <c r="E60" i="2"/>
  <c r="E59" i="2"/>
  <c r="E58" i="2"/>
  <c r="E56" i="2"/>
  <c r="E55" i="2"/>
  <c r="E54" i="2"/>
  <c r="E52" i="2"/>
  <c r="E49" i="2"/>
  <c r="E48" i="2"/>
  <c r="E46" i="2"/>
  <c r="E45" i="2"/>
  <c r="E44" i="2"/>
  <c r="E43" i="2"/>
  <c r="E41" i="2"/>
  <c r="E40" i="2"/>
  <c r="E39" i="2"/>
  <c r="E38" i="2"/>
  <c r="E37" i="2"/>
  <c r="E35" i="2"/>
  <c r="E34" i="2"/>
  <c r="E33" i="2"/>
  <c r="E31" i="2"/>
  <c r="E30" i="2"/>
  <c r="E29" i="2"/>
  <c r="E28" i="2"/>
  <c r="E27" i="2"/>
  <c r="E25" i="2"/>
  <c r="E24" i="2"/>
  <c r="E23" i="2"/>
  <c r="E22" i="2"/>
  <c r="E21" i="2"/>
  <c r="E19" i="2"/>
  <c r="E18" i="2"/>
  <c r="E17" i="2"/>
  <c r="E13" i="2"/>
  <c r="E9" i="2"/>
  <c r="E8" i="2"/>
  <c r="E7" i="2"/>
  <c r="E6" i="2"/>
  <c r="I201" i="2"/>
  <c r="I199" i="2"/>
  <c r="I198" i="2"/>
  <c r="I197" i="2"/>
  <c r="I196" i="2"/>
  <c r="I194" i="2"/>
  <c r="I193" i="2"/>
  <c r="I192" i="2"/>
  <c r="I190" i="2"/>
  <c r="I187" i="2"/>
  <c r="I186" i="2"/>
  <c r="I184" i="2"/>
  <c r="I183" i="2"/>
  <c r="I182" i="2"/>
  <c r="I181" i="2"/>
  <c r="I179" i="2"/>
  <c r="I178" i="2"/>
  <c r="I177" i="2"/>
  <c r="I176" i="2"/>
  <c r="I175" i="2"/>
  <c r="I173" i="2"/>
  <c r="I172" i="2"/>
  <c r="I171" i="2"/>
  <c r="I170" i="2"/>
  <c r="I169" i="2"/>
  <c r="I167" i="2"/>
  <c r="I166" i="2"/>
  <c r="I165" i="2"/>
  <c r="I164" i="2"/>
  <c r="I163" i="2"/>
  <c r="I161" i="2"/>
  <c r="I160" i="2"/>
  <c r="I159" i="2"/>
  <c r="I155" i="2"/>
  <c r="I153" i="2"/>
  <c r="I152" i="2"/>
  <c r="I151" i="2"/>
  <c r="I150" i="2"/>
  <c r="I148" i="2"/>
  <c r="I147" i="2"/>
  <c r="I146" i="2"/>
  <c r="I144" i="2"/>
  <c r="I143" i="2"/>
  <c r="I142" i="2"/>
  <c r="I141" i="2"/>
  <c r="I140" i="2"/>
  <c r="I138" i="2"/>
  <c r="I137" i="2"/>
  <c r="I136" i="2"/>
  <c r="I135" i="2"/>
  <c r="I134" i="2"/>
  <c r="I132" i="2"/>
  <c r="I131" i="2"/>
  <c r="I130" i="2"/>
  <c r="I129" i="2"/>
  <c r="I128" i="2"/>
  <c r="I126" i="2"/>
  <c r="I125" i="2"/>
  <c r="I124" i="2"/>
  <c r="I123" i="2"/>
  <c r="I122" i="2"/>
  <c r="I120" i="2"/>
  <c r="I119" i="2"/>
  <c r="I118" i="2"/>
  <c r="I117" i="2"/>
  <c r="I116" i="2"/>
  <c r="I114" i="2"/>
  <c r="I113" i="2"/>
  <c r="I112" i="2"/>
  <c r="I108" i="2"/>
  <c r="I106" i="2"/>
  <c r="I105" i="2"/>
  <c r="I104" i="2"/>
  <c r="I103" i="2"/>
  <c r="I101" i="2"/>
  <c r="I100" i="2"/>
  <c r="I99" i="2"/>
  <c r="I97" i="2"/>
  <c r="I94" i="2"/>
  <c r="I93" i="2"/>
  <c r="I91" i="2"/>
  <c r="I90" i="2"/>
  <c r="I89" i="2"/>
  <c r="I88" i="2"/>
  <c r="I86" i="2"/>
  <c r="I85" i="2"/>
  <c r="I84" i="2"/>
  <c r="I83" i="2"/>
  <c r="I82" i="2"/>
  <c r="I80" i="2"/>
  <c r="I79" i="2"/>
  <c r="I78" i="2"/>
  <c r="I77" i="2"/>
  <c r="I75" i="2"/>
  <c r="I74" i="2"/>
  <c r="I73" i="2"/>
  <c r="I71" i="2"/>
  <c r="I72" i="2"/>
  <c r="I69" i="2"/>
  <c r="I68" i="2"/>
  <c r="I67" i="2"/>
  <c r="I63" i="2"/>
  <c r="I61" i="2"/>
  <c r="I60" i="2"/>
  <c r="I59" i="2"/>
  <c r="I58" i="2"/>
  <c r="I56" i="2"/>
  <c r="I55" i="2"/>
  <c r="I54" i="2"/>
  <c r="I52" i="2"/>
  <c r="I49" i="2"/>
  <c r="I48" i="2"/>
  <c r="I46" i="2"/>
  <c r="I45" i="2"/>
  <c r="I44" i="2"/>
  <c r="I43" i="2"/>
  <c r="I41" i="2"/>
  <c r="I40" i="2"/>
  <c r="I39" i="2"/>
  <c r="I38" i="2"/>
  <c r="I37" i="2"/>
  <c r="I35" i="2"/>
  <c r="I34" i="2"/>
  <c r="I33" i="2"/>
  <c r="I31" i="2"/>
  <c r="I30" i="2"/>
  <c r="I29" i="2"/>
  <c r="I28" i="2"/>
  <c r="I27" i="2"/>
  <c r="I25" i="2"/>
  <c r="I24" i="2"/>
  <c r="I23" i="2"/>
  <c r="I22" i="2"/>
  <c r="I21" i="2"/>
  <c r="I19" i="2"/>
  <c r="I18" i="2"/>
  <c r="I17" i="2"/>
  <c r="I13" i="2"/>
  <c r="I9" i="2"/>
  <c r="I8" i="2"/>
  <c r="I7" i="2"/>
  <c r="I6" i="2"/>
  <c r="H201" i="2"/>
  <c r="H199" i="2"/>
  <c r="H198" i="2"/>
  <c r="H197" i="2"/>
  <c r="H196" i="2"/>
  <c r="H193" i="2"/>
  <c r="H192" i="2"/>
  <c r="H190" i="2"/>
  <c r="H187" i="2"/>
  <c r="H186" i="2"/>
  <c r="H184" i="2"/>
  <c r="H183" i="2"/>
  <c r="H182" i="2"/>
  <c r="H181" i="2"/>
  <c r="H179" i="2"/>
  <c r="H178" i="2"/>
  <c r="H177" i="2"/>
  <c r="H176" i="2"/>
  <c r="H175" i="2"/>
  <c r="H173" i="2"/>
  <c r="H172" i="2"/>
  <c r="H171" i="2"/>
  <c r="H170" i="2"/>
  <c r="H169" i="2"/>
  <c r="H167" i="2"/>
  <c r="H166" i="2"/>
  <c r="H165" i="2"/>
  <c r="H164" i="2"/>
  <c r="H163" i="2"/>
  <c r="H161" i="2"/>
  <c r="H160" i="2"/>
  <c r="H159" i="2"/>
  <c r="H155" i="2"/>
  <c r="H153" i="2"/>
  <c r="H152" i="2"/>
  <c r="H151" i="2"/>
  <c r="H150" i="2"/>
  <c r="H148" i="2"/>
  <c r="H147" i="2"/>
  <c r="H146" i="2"/>
  <c r="H144" i="2"/>
  <c r="H143" i="2"/>
  <c r="H142" i="2"/>
  <c r="H141" i="2"/>
  <c r="H140" i="2"/>
  <c r="H138" i="2"/>
  <c r="H137" i="2"/>
  <c r="H136" i="2"/>
  <c r="H135" i="2"/>
  <c r="H134" i="2"/>
  <c r="H132" i="2"/>
  <c r="H131" i="2"/>
  <c r="H130" i="2"/>
  <c r="H129" i="2"/>
  <c r="H128" i="2"/>
  <c r="H126" i="2"/>
  <c r="H125" i="2"/>
  <c r="H124" i="2"/>
  <c r="H123" i="2"/>
  <c r="H122" i="2"/>
  <c r="H120" i="2"/>
  <c r="H119" i="2"/>
  <c r="H118" i="2"/>
  <c r="H117" i="2"/>
  <c r="H116" i="2"/>
  <c r="H114" i="2"/>
  <c r="H113" i="2"/>
  <c r="H112" i="2"/>
  <c r="H108" i="2"/>
  <c r="H106" i="2"/>
  <c r="H105" i="2"/>
  <c r="H104" i="2"/>
  <c r="H103" i="2"/>
  <c r="H101" i="2"/>
  <c r="H100" i="2"/>
  <c r="H99" i="2"/>
  <c r="H97" i="2"/>
  <c r="H94" i="2"/>
  <c r="H93" i="2"/>
  <c r="H91" i="2"/>
  <c r="H90" i="2"/>
  <c r="H89" i="2"/>
  <c r="H88" i="2"/>
  <c r="H85" i="2"/>
  <c r="H84" i="2"/>
  <c r="H83" i="2"/>
  <c r="H82" i="2"/>
  <c r="H80" i="2"/>
  <c r="H79" i="2"/>
  <c r="H78" i="2"/>
  <c r="H77" i="2"/>
  <c r="H75" i="2"/>
  <c r="H74" i="2"/>
  <c r="H73" i="2"/>
  <c r="H72" i="2"/>
  <c r="H71" i="2"/>
  <c r="H69" i="2"/>
  <c r="H68" i="2"/>
  <c r="H67" i="2"/>
  <c r="H63" i="2"/>
  <c r="H61" i="2"/>
  <c r="H60" i="2"/>
  <c r="H59" i="2"/>
  <c r="H58" i="2"/>
  <c r="H56" i="2"/>
  <c r="H55" i="2"/>
  <c r="H54" i="2"/>
  <c r="H52" i="2"/>
  <c r="H49" i="2"/>
  <c r="H48" i="2"/>
  <c r="H46" i="2"/>
  <c r="H45" i="2"/>
  <c r="H44" i="2"/>
  <c r="H43" i="2"/>
  <c r="H41" i="2"/>
  <c r="H40" i="2"/>
  <c r="H39" i="2"/>
  <c r="H38" i="2"/>
  <c r="H37" i="2"/>
  <c r="H35" i="2"/>
  <c r="H34" i="2"/>
  <c r="H33" i="2"/>
  <c r="H31" i="2"/>
  <c r="H30" i="2"/>
  <c r="H29" i="2"/>
  <c r="H28" i="2"/>
  <c r="H27" i="2"/>
  <c r="H25" i="2"/>
  <c r="H24" i="2"/>
  <c r="H23" i="2"/>
  <c r="H22" i="2"/>
  <c r="H21" i="2"/>
  <c r="H19" i="2"/>
  <c r="H18" i="2"/>
  <c r="H17" i="2"/>
  <c r="H13" i="2"/>
  <c r="H9" i="2"/>
  <c r="H8" i="2"/>
  <c r="H7" i="2"/>
  <c r="H6" i="2"/>
  <c r="J64" i="1"/>
  <c r="A204" i="2"/>
  <c r="H194" i="2"/>
  <c r="H86" i="2"/>
  <c r="F201" i="2"/>
  <c r="F199" i="2"/>
  <c r="F198" i="2"/>
  <c r="F197" i="2"/>
  <c r="F196" i="2"/>
  <c r="F194" i="2"/>
  <c r="F193" i="2"/>
  <c r="F192" i="2"/>
  <c r="F190" i="2"/>
  <c r="F187" i="2"/>
  <c r="F186" i="2"/>
  <c r="F183" i="2"/>
  <c r="F182" i="2"/>
  <c r="F181" i="2"/>
  <c r="F179" i="2"/>
  <c r="F178" i="2"/>
  <c r="F177" i="2"/>
  <c r="F176" i="2"/>
  <c r="F175" i="2"/>
  <c r="F173" i="2"/>
  <c r="F172" i="2"/>
  <c r="F171" i="2"/>
  <c r="F170" i="2"/>
  <c r="F169" i="2"/>
  <c r="F167" i="2"/>
  <c r="F166" i="2"/>
  <c r="F165" i="2"/>
  <c r="F164" i="2"/>
  <c r="F163" i="2"/>
  <c r="F161" i="2"/>
  <c r="F160" i="2"/>
  <c r="F159" i="2"/>
  <c r="F155" i="2"/>
  <c r="F153" i="2"/>
  <c r="F152" i="2"/>
  <c r="F151" i="2"/>
  <c r="F150" i="2"/>
  <c r="F148" i="2"/>
  <c r="F147" i="2"/>
  <c r="F146" i="2"/>
  <c r="F144" i="2"/>
  <c r="F143" i="2"/>
  <c r="F142" i="2"/>
  <c r="F141" i="2"/>
  <c r="F140" i="2"/>
  <c r="F138" i="2"/>
  <c r="F137" i="2"/>
  <c r="F136" i="2"/>
  <c r="F135" i="2"/>
  <c r="F134" i="2"/>
  <c r="F132" i="2"/>
  <c r="F131" i="2"/>
  <c r="F130" i="2"/>
  <c r="F129" i="2"/>
  <c r="F128" i="2"/>
  <c r="F126" i="2"/>
  <c r="F125" i="2"/>
  <c r="F124" i="2"/>
  <c r="F123" i="2"/>
  <c r="F122" i="2"/>
  <c r="F120" i="2"/>
  <c r="F119" i="2"/>
  <c r="F118" i="2"/>
  <c r="F117" i="2"/>
  <c r="F116" i="2"/>
  <c r="F114" i="2"/>
  <c r="F113" i="2"/>
  <c r="F112" i="2"/>
  <c r="F106" i="2"/>
  <c r="F105" i="2"/>
  <c r="F104" i="2"/>
  <c r="F103" i="2"/>
  <c r="F101" i="2"/>
  <c r="F100" i="2"/>
  <c r="F99" i="2"/>
  <c r="F97" i="2"/>
  <c r="F94" i="2"/>
  <c r="F93" i="2"/>
  <c r="F91" i="2"/>
  <c r="F90" i="2"/>
  <c r="F89" i="2"/>
  <c r="F88" i="2"/>
  <c r="F86" i="2"/>
  <c r="F85" i="2"/>
  <c r="F84" i="2"/>
  <c r="F83" i="2"/>
  <c r="F82" i="2"/>
  <c r="F80" i="2"/>
  <c r="F79" i="2"/>
  <c r="F78" i="2"/>
  <c r="F77" i="2"/>
  <c r="F75" i="2"/>
  <c r="F74" i="2"/>
  <c r="F73" i="2"/>
  <c r="F72" i="2"/>
  <c r="F71" i="2"/>
  <c r="F69" i="2"/>
  <c r="F68" i="2"/>
  <c r="F67" i="2"/>
  <c r="F63" i="2"/>
  <c r="F61" i="2"/>
  <c r="F60" i="2"/>
  <c r="F59" i="2"/>
  <c r="F58" i="2"/>
  <c r="F56" i="2"/>
  <c r="F55" i="2"/>
  <c r="F54" i="2"/>
  <c r="F52" i="2"/>
  <c r="F49" i="2"/>
  <c r="F48" i="2"/>
  <c r="F46" i="2"/>
  <c r="F45" i="2"/>
  <c r="F44" i="2"/>
  <c r="F43" i="2"/>
  <c r="F41" i="2"/>
  <c r="F40" i="2"/>
  <c r="F39" i="2"/>
  <c r="F38" i="2"/>
  <c r="F37" i="2"/>
  <c r="F35" i="2"/>
  <c r="F34" i="2"/>
  <c r="F33" i="2"/>
  <c r="F31" i="2"/>
  <c r="F30" i="2"/>
  <c r="F29" i="2"/>
  <c r="F28" i="2"/>
  <c r="F27" i="2"/>
  <c r="F25" i="2"/>
  <c r="F24" i="2"/>
  <c r="F23" i="2"/>
  <c r="F22" i="2"/>
  <c r="F21" i="2"/>
  <c r="F19" i="2"/>
  <c r="F18" i="2"/>
  <c r="F17" i="2"/>
  <c r="F13" i="2"/>
  <c r="F9" i="2"/>
  <c r="F8" i="2"/>
  <c r="F7" i="2"/>
  <c r="F6" i="2"/>
  <c r="D201" i="2"/>
  <c r="D199" i="2"/>
  <c r="D198" i="2"/>
  <c r="D197" i="2"/>
  <c r="D196" i="2"/>
  <c r="D194" i="2"/>
  <c r="D193" i="2"/>
  <c r="D192" i="2"/>
  <c r="D190" i="2"/>
  <c r="D187" i="2"/>
  <c r="D186" i="2"/>
  <c r="D184" i="2"/>
  <c r="D183" i="2"/>
  <c r="D182" i="2"/>
  <c r="D181" i="2"/>
  <c r="D179" i="2"/>
  <c r="D178" i="2"/>
  <c r="D177" i="2"/>
  <c r="D176" i="2"/>
  <c r="D175" i="2"/>
  <c r="D173" i="2"/>
  <c r="D172" i="2"/>
  <c r="D171" i="2"/>
  <c r="D170" i="2"/>
  <c r="D169" i="2"/>
  <c r="D167" i="2"/>
  <c r="D166" i="2"/>
  <c r="D165" i="2"/>
  <c r="D164" i="2"/>
  <c r="D163" i="2"/>
  <c r="D161" i="2"/>
  <c r="D160" i="2"/>
  <c r="D159" i="2"/>
  <c r="D155" i="2"/>
  <c r="D153" i="2"/>
  <c r="D152" i="2"/>
  <c r="D151" i="2"/>
  <c r="D150" i="2"/>
  <c r="D148" i="2"/>
  <c r="D147" i="2"/>
  <c r="D146" i="2"/>
  <c r="D144" i="2"/>
  <c r="D143" i="2"/>
  <c r="D142" i="2"/>
  <c r="D141" i="2"/>
  <c r="D140" i="2"/>
  <c r="D138" i="2"/>
  <c r="D137" i="2"/>
  <c r="D136" i="2"/>
  <c r="D135" i="2"/>
  <c r="D134" i="2"/>
  <c r="D132" i="2"/>
  <c r="D131" i="2"/>
  <c r="D130" i="2"/>
  <c r="D129" i="2"/>
  <c r="D128" i="2"/>
  <c r="D126" i="2"/>
  <c r="D125" i="2"/>
  <c r="D124" i="2"/>
  <c r="D123" i="2"/>
  <c r="D122" i="2"/>
  <c r="D120" i="2"/>
  <c r="D119" i="2"/>
  <c r="D118" i="2"/>
  <c r="D117" i="2"/>
  <c r="D116" i="2"/>
  <c r="D114" i="2"/>
  <c r="D113" i="2"/>
  <c r="D112" i="2"/>
  <c r="D106" i="2"/>
  <c r="D105" i="2"/>
  <c r="D104" i="2"/>
  <c r="D103" i="2"/>
  <c r="D101" i="2"/>
  <c r="D100" i="2"/>
  <c r="D99" i="2"/>
  <c r="D97" i="2"/>
  <c r="D94" i="2"/>
  <c r="D93" i="2"/>
  <c r="D91" i="2"/>
  <c r="D90" i="2"/>
  <c r="D89" i="2"/>
  <c r="D88" i="2"/>
  <c r="D86" i="2"/>
  <c r="D85" i="2"/>
  <c r="D84" i="2"/>
  <c r="D83" i="2"/>
  <c r="D82" i="2"/>
  <c r="D80" i="2"/>
  <c r="D79" i="2"/>
  <c r="D78" i="2"/>
  <c r="D77" i="2"/>
  <c r="D75" i="2"/>
  <c r="D74" i="2"/>
  <c r="D73" i="2"/>
  <c r="D72" i="2"/>
  <c r="D71" i="2"/>
  <c r="D69" i="2"/>
  <c r="D68" i="2"/>
  <c r="D67" i="2"/>
  <c r="D63" i="2"/>
  <c r="D61" i="2"/>
  <c r="D60" i="2"/>
  <c r="D59" i="2"/>
  <c r="D58" i="2"/>
  <c r="D56" i="2"/>
  <c r="D55" i="2"/>
  <c r="D54" i="2"/>
  <c r="D52" i="2"/>
  <c r="D49" i="2"/>
  <c r="D48" i="2"/>
  <c r="D46" i="2"/>
  <c r="D45" i="2"/>
  <c r="D44" i="2"/>
  <c r="D43" i="2"/>
  <c r="D41" i="2"/>
  <c r="D40" i="2"/>
  <c r="D39" i="2"/>
  <c r="D38" i="2"/>
  <c r="D37" i="2"/>
  <c r="D35" i="2"/>
  <c r="D34" i="2"/>
  <c r="D33" i="2"/>
  <c r="D31" i="2"/>
  <c r="D30" i="2"/>
  <c r="D29" i="2"/>
  <c r="D28" i="2"/>
  <c r="D27" i="2"/>
  <c r="D25" i="2"/>
  <c r="D24" i="2"/>
  <c r="D23" i="2"/>
  <c r="D22" i="2"/>
  <c r="D21" i="2"/>
  <c r="D19" i="2"/>
  <c r="D18" i="2"/>
  <c r="D17" i="2"/>
  <c r="D13" i="2"/>
  <c r="D9" i="2"/>
  <c r="D8" i="2"/>
  <c r="D7" i="2"/>
  <c r="D6" i="2"/>
  <c r="C201" i="2"/>
  <c r="C199" i="2"/>
  <c r="C198" i="2"/>
  <c r="C197" i="2"/>
  <c r="C196" i="2"/>
  <c r="C194" i="2"/>
  <c r="C193" i="2"/>
  <c r="C192" i="2"/>
  <c r="C190" i="2"/>
  <c r="C187" i="2"/>
  <c r="C186" i="2"/>
  <c r="C184" i="2"/>
  <c r="C183" i="2"/>
  <c r="C182" i="2"/>
  <c r="C181" i="2"/>
  <c r="C179" i="2"/>
  <c r="C178" i="2"/>
  <c r="C177" i="2"/>
  <c r="C176" i="2"/>
  <c r="C175" i="2"/>
  <c r="C173" i="2"/>
  <c r="C172" i="2"/>
  <c r="C171" i="2"/>
  <c r="C170" i="2"/>
  <c r="C169" i="2"/>
  <c r="C167" i="2"/>
  <c r="C166" i="2"/>
  <c r="C165" i="2"/>
  <c r="C164" i="2"/>
  <c r="C163" i="2"/>
  <c r="C161" i="2"/>
  <c r="C160" i="2"/>
  <c r="C159" i="2"/>
  <c r="C155" i="2"/>
  <c r="C153" i="2"/>
  <c r="C152" i="2"/>
  <c r="C151" i="2"/>
  <c r="C150" i="2"/>
  <c r="C148" i="2"/>
  <c r="C147" i="2"/>
  <c r="C146" i="2"/>
  <c r="C144" i="2"/>
  <c r="C143" i="2"/>
  <c r="C142" i="2"/>
  <c r="C141" i="2"/>
  <c r="C140" i="2"/>
  <c r="C138" i="2"/>
  <c r="C137" i="2"/>
  <c r="C136" i="2"/>
  <c r="C135" i="2"/>
  <c r="C134" i="2"/>
  <c r="C132" i="2"/>
  <c r="C131" i="2"/>
  <c r="C130" i="2"/>
  <c r="C129" i="2"/>
  <c r="C128" i="2"/>
  <c r="C126" i="2"/>
  <c r="C125" i="2"/>
  <c r="C124" i="2"/>
  <c r="C123" i="2"/>
  <c r="C122" i="2"/>
  <c r="C120" i="2"/>
  <c r="C119" i="2"/>
  <c r="C118" i="2"/>
  <c r="C117" i="2"/>
  <c r="C116" i="2"/>
  <c r="C114" i="2"/>
  <c r="C113" i="2"/>
  <c r="C112" i="2"/>
  <c r="C106" i="2"/>
  <c r="C105" i="2"/>
  <c r="C104" i="2"/>
  <c r="C103" i="2"/>
  <c r="C100" i="2"/>
  <c r="C99" i="2"/>
  <c r="C97" i="2"/>
  <c r="C94" i="2"/>
  <c r="C93" i="2"/>
  <c r="C91" i="2"/>
  <c r="C90" i="2"/>
  <c r="C89" i="2"/>
  <c r="C88" i="2"/>
  <c r="C86" i="2"/>
  <c r="C85" i="2"/>
  <c r="C84" i="2"/>
  <c r="C83" i="2"/>
  <c r="C82" i="2"/>
  <c r="C80" i="2"/>
  <c r="C79" i="2"/>
  <c r="C78" i="2"/>
  <c r="C77" i="2"/>
  <c r="C75" i="2"/>
  <c r="C74" i="2"/>
  <c r="C73" i="2"/>
  <c r="C72" i="2"/>
  <c r="C71" i="2"/>
  <c r="C69" i="2"/>
  <c r="C68" i="2"/>
  <c r="C67" i="2"/>
  <c r="C63" i="2"/>
  <c r="C61" i="2"/>
  <c r="C60" i="2"/>
  <c r="C59" i="2"/>
  <c r="C58" i="2"/>
  <c r="C56" i="2"/>
  <c r="C55" i="2"/>
  <c r="C54" i="2"/>
  <c r="C52" i="2"/>
  <c r="C49" i="2"/>
  <c r="C48" i="2"/>
  <c r="C46" i="2"/>
  <c r="C45" i="2"/>
  <c r="C44" i="2"/>
  <c r="C43" i="2"/>
  <c r="C41" i="2"/>
  <c r="C40" i="2"/>
  <c r="C39" i="2"/>
  <c r="C38" i="2"/>
  <c r="C37" i="2"/>
  <c r="C35" i="2"/>
  <c r="C34" i="2"/>
  <c r="C33" i="2"/>
  <c r="C31" i="2"/>
  <c r="C30" i="2"/>
  <c r="C29" i="2"/>
  <c r="C28" i="2"/>
  <c r="C27" i="2"/>
  <c r="C25" i="2"/>
  <c r="C24" i="2"/>
  <c r="C23" i="2"/>
  <c r="C22" i="2"/>
  <c r="C21" i="2"/>
  <c r="C19" i="2"/>
  <c r="C18" i="2"/>
  <c r="C17" i="2"/>
  <c r="C13" i="2"/>
  <c r="C9" i="2"/>
  <c r="C8" i="2"/>
  <c r="C7" i="2"/>
  <c r="C6" i="2"/>
  <c r="B201" i="2"/>
  <c r="B199" i="2"/>
  <c r="B198" i="2"/>
  <c r="B197" i="2"/>
  <c r="B196" i="2"/>
  <c r="B194" i="2"/>
  <c r="B193" i="2"/>
  <c r="B192" i="2"/>
  <c r="B190" i="2"/>
  <c r="B187" i="2"/>
  <c r="B186" i="2"/>
  <c r="B184" i="2"/>
  <c r="G184" i="2" s="1"/>
  <c r="B183" i="2"/>
  <c r="B182" i="2"/>
  <c r="B181" i="2"/>
  <c r="B179" i="2"/>
  <c r="B178" i="2"/>
  <c r="B177" i="2"/>
  <c r="B176" i="2"/>
  <c r="B175" i="2"/>
  <c r="B173" i="2"/>
  <c r="B172" i="2"/>
  <c r="B171" i="2"/>
  <c r="B170" i="2"/>
  <c r="B169" i="2"/>
  <c r="B167" i="2"/>
  <c r="B166" i="2"/>
  <c r="B165" i="2"/>
  <c r="B164" i="2"/>
  <c r="B163" i="2"/>
  <c r="B161" i="2"/>
  <c r="B160" i="2"/>
  <c r="B159" i="2"/>
  <c r="B155" i="2"/>
  <c r="B153" i="2"/>
  <c r="B152" i="2"/>
  <c r="B151" i="2"/>
  <c r="B150" i="2"/>
  <c r="B148" i="2"/>
  <c r="B147" i="2"/>
  <c r="B146" i="2"/>
  <c r="B144" i="2"/>
  <c r="B143" i="2"/>
  <c r="B142" i="2"/>
  <c r="B141" i="2"/>
  <c r="B140" i="2"/>
  <c r="B138" i="2"/>
  <c r="B137" i="2"/>
  <c r="B136" i="2"/>
  <c r="B135" i="2"/>
  <c r="B134" i="2"/>
  <c r="B132" i="2"/>
  <c r="B131" i="2"/>
  <c r="B130" i="2"/>
  <c r="B129" i="2"/>
  <c r="B128" i="2"/>
  <c r="B126" i="2"/>
  <c r="B125" i="2"/>
  <c r="B124" i="2"/>
  <c r="B123" i="2"/>
  <c r="B122" i="2"/>
  <c r="B120" i="2"/>
  <c r="B119" i="2"/>
  <c r="B118" i="2"/>
  <c r="B117" i="2"/>
  <c r="B116" i="2"/>
  <c r="B114" i="2"/>
  <c r="B113" i="2"/>
  <c r="B112" i="2"/>
  <c r="B106" i="2"/>
  <c r="B105" i="2"/>
  <c r="B104" i="2"/>
  <c r="B103" i="2"/>
  <c r="B101" i="2"/>
  <c r="B100" i="2"/>
  <c r="B99" i="2"/>
  <c r="B97" i="2"/>
  <c r="B94" i="2"/>
  <c r="B93" i="2"/>
  <c r="B91" i="2"/>
  <c r="B90" i="2"/>
  <c r="B89" i="2"/>
  <c r="B88" i="2"/>
  <c r="B86" i="2"/>
  <c r="B85" i="2"/>
  <c r="B84" i="2"/>
  <c r="B83" i="2"/>
  <c r="B82" i="2"/>
  <c r="B80" i="2"/>
  <c r="B79" i="2"/>
  <c r="B78" i="2"/>
  <c r="B77" i="2"/>
  <c r="B75" i="2"/>
  <c r="B74" i="2"/>
  <c r="B73" i="2"/>
  <c r="B72" i="2"/>
  <c r="B71" i="2"/>
  <c r="B69" i="2"/>
  <c r="B68" i="2"/>
  <c r="B67" i="2"/>
  <c r="B63" i="2"/>
  <c r="B61" i="2"/>
  <c r="B60" i="2"/>
  <c r="B59" i="2"/>
  <c r="B58" i="2"/>
  <c r="B56" i="2"/>
  <c r="B55" i="2"/>
  <c r="B54" i="2"/>
  <c r="B52" i="2"/>
  <c r="B49" i="2"/>
  <c r="B48" i="2"/>
  <c r="B46" i="2"/>
  <c r="B45" i="2"/>
  <c r="B44" i="2"/>
  <c r="B43" i="2"/>
  <c r="B41" i="2"/>
  <c r="B40" i="2"/>
  <c r="B39" i="2"/>
  <c r="B38" i="2"/>
  <c r="B37" i="2"/>
  <c r="B35" i="2"/>
  <c r="B34" i="2"/>
  <c r="B33" i="2"/>
  <c r="B31" i="2"/>
  <c r="B30" i="2"/>
  <c r="B29" i="2"/>
  <c r="B28" i="2"/>
  <c r="B27" i="2"/>
  <c r="B25" i="2"/>
  <c r="B24" i="2"/>
  <c r="B23" i="2"/>
  <c r="B22" i="2"/>
  <c r="B21" i="2"/>
  <c r="B19" i="2"/>
  <c r="B18" i="2"/>
  <c r="B17" i="2"/>
  <c r="B13" i="2"/>
  <c r="B9" i="2"/>
  <c r="B8" i="2"/>
  <c r="B7" i="2"/>
  <c r="B6" i="2"/>
  <c r="J9" i="1"/>
  <c r="G9" i="1"/>
  <c r="J202" i="1"/>
  <c r="J166" i="1"/>
  <c r="J165" i="1"/>
  <c r="J164" i="1"/>
  <c r="J162" i="1"/>
  <c r="J161" i="1"/>
  <c r="J160" i="1"/>
  <c r="J114" i="1"/>
  <c r="J113" i="1"/>
  <c r="J107" i="1"/>
  <c r="J106" i="1"/>
  <c r="J105" i="1"/>
  <c r="J104" i="1"/>
  <c r="J102" i="1"/>
  <c r="J101" i="1"/>
  <c r="J100" i="1"/>
  <c r="J98" i="1"/>
  <c r="J95" i="1"/>
  <c r="J94" i="1"/>
  <c r="J92" i="1"/>
  <c r="J91" i="1"/>
  <c r="J90" i="1"/>
  <c r="J89" i="1"/>
  <c r="J87" i="1"/>
  <c r="J86" i="1"/>
  <c r="J85" i="1"/>
  <c r="J84" i="1"/>
  <c r="J83" i="1"/>
  <c r="J81" i="1"/>
  <c r="J80" i="1"/>
  <c r="J79" i="1"/>
  <c r="J78" i="1"/>
  <c r="J76" i="1"/>
  <c r="J75" i="1"/>
  <c r="J74" i="1"/>
  <c r="J73" i="1"/>
  <c r="J72" i="1"/>
  <c r="J70" i="1"/>
  <c r="J69" i="1"/>
  <c r="J68" i="1"/>
  <c r="J62" i="1"/>
  <c r="J61" i="1"/>
  <c r="J60" i="1"/>
  <c r="J59" i="1"/>
  <c r="J57" i="1"/>
  <c r="J56" i="1"/>
  <c r="J55" i="1"/>
  <c r="J53" i="1"/>
  <c r="J50" i="1"/>
  <c r="J49" i="1"/>
  <c r="J47" i="1"/>
  <c r="J46" i="1"/>
  <c r="J45" i="1"/>
  <c r="J44" i="1"/>
  <c r="J42" i="1"/>
  <c r="J41" i="1"/>
  <c r="J40" i="1"/>
  <c r="J39" i="1"/>
  <c r="J38" i="1"/>
  <c r="J36" i="1"/>
  <c r="J35" i="1"/>
  <c r="J34" i="1"/>
  <c r="J32" i="1"/>
  <c r="J31" i="1"/>
  <c r="J30" i="1"/>
  <c r="J29" i="1"/>
  <c r="J28" i="1"/>
  <c r="J26" i="1"/>
  <c r="J25" i="1"/>
  <c r="J24" i="1"/>
  <c r="J23" i="1"/>
  <c r="J22" i="1"/>
  <c r="J20" i="1"/>
  <c r="J19" i="1"/>
  <c r="J18" i="1"/>
  <c r="J14" i="1"/>
  <c r="J10" i="1"/>
  <c r="J8" i="1"/>
  <c r="J7" i="1"/>
  <c r="G202" i="1"/>
  <c r="G166" i="1"/>
  <c r="G165" i="1"/>
  <c r="G164" i="1"/>
  <c r="G162" i="1"/>
  <c r="G161" i="1"/>
  <c r="G160" i="1"/>
  <c r="G114" i="1"/>
  <c r="G113" i="1"/>
  <c r="G106" i="1"/>
  <c r="G105" i="1"/>
  <c r="G104" i="1"/>
  <c r="G102" i="1"/>
  <c r="G101" i="1"/>
  <c r="G100" i="1"/>
  <c r="G98" i="1"/>
  <c r="G95" i="1"/>
  <c r="G94" i="1"/>
  <c r="G92" i="1"/>
  <c r="G91" i="1"/>
  <c r="G90" i="1"/>
  <c r="G89" i="1"/>
  <c r="G87" i="1"/>
  <c r="G86" i="1"/>
  <c r="G85" i="1"/>
  <c r="G84" i="1"/>
  <c r="G83" i="1"/>
  <c r="G81" i="1"/>
  <c r="G80" i="1"/>
  <c r="G79" i="1"/>
  <c r="G78" i="1"/>
  <c r="G76" i="1"/>
  <c r="G75" i="1"/>
  <c r="G74" i="1"/>
  <c r="G73" i="1"/>
  <c r="G72" i="1"/>
  <c r="G70" i="1"/>
  <c r="G69" i="1"/>
  <c r="G68" i="1"/>
  <c r="G64" i="1"/>
  <c r="G62" i="1"/>
  <c r="G61" i="1"/>
  <c r="G60" i="1"/>
  <c r="G59" i="1"/>
  <c r="G57" i="1"/>
  <c r="G56" i="1"/>
  <c r="G55" i="1"/>
  <c r="G53" i="1"/>
  <c r="G50" i="1"/>
  <c r="G49" i="1"/>
  <c r="G47" i="1"/>
  <c r="G46" i="1"/>
  <c r="G45" i="1"/>
  <c r="G44" i="1"/>
  <c r="G42" i="1"/>
  <c r="G41" i="1"/>
  <c r="G40" i="1"/>
  <c r="G39" i="1"/>
  <c r="G38" i="1"/>
  <c r="G36" i="1"/>
  <c r="G35" i="1"/>
  <c r="G34" i="1"/>
  <c r="G32" i="1"/>
  <c r="G31" i="1"/>
  <c r="G30" i="1"/>
  <c r="G29" i="1"/>
  <c r="G28" i="1"/>
  <c r="G26" i="1"/>
  <c r="G25" i="1"/>
  <c r="G24" i="1"/>
  <c r="G23" i="1"/>
  <c r="G22" i="1"/>
  <c r="G20" i="1"/>
  <c r="G19" i="1"/>
  <c r="G18" i="1"/>
  <c r="G14" i="1"/>
  <c r="G10" i="1"/>
  <c r="G8" i="1"/>
  <c r="G119" i="2" l="1"/>
  <c r="G120" i="2"/>
  <c r="G201" i="2"/>
  <c r="G190" i="2"/>
  <c r="G196" i="2"/>
  <c r="G187" i="2"/>
  <c r="G194" i="2"/>
  <c r="G199" i="2"/>
  <c r="G186" i="2"/>
  <c r="G192" i="2"/>
  <c r="G117" i="2"/>
  <c r="G188" i="2"/>
  <c r="G189" i="2"/>
  <c r="G96" i="2"/>
  <c r="G177" i="2"/>
  <c r="G95" i="2"/>
  <c r="G56" i="2"/>
  <c r="G50" i="2"/>
  <c r="G122" i="2"/>
  <c r="G128" i="2"/>
  <c r="G51" i="2"/>
  <c r="G71" i="2"/>
  <c r="G112" i="2"/>
  <c r="G114" i="2"/>
  <c r="G178" i="2"/>
  <c r="G197" i="2"/>
  <c r="G7" i="2"/>
  <c r="G9" i="2"/>
  <c r="G17" i="2"/>
  <c r="G19" i="2"/>
  <c r="G22" i="2"/>
  <c r="G24" i="2"/>
  <c r="G27" i="2"/>
  <c r="G29" i="2"/>
  <c r="G31" i="2"/>
  <c r="G34" i="2"/>
  <c r="G37" i="2"/>
  <c r="G39" i="2"/>
  <c r="G41" i="2"/>
  <c r="G72" i="2"/>
  <c r="G77" i="2"/>
  <c r="G79" i="2"/>
  <c r="G101" i="2"/>
  <c r="G124" i="2"/>
  <c r="G136" i="2"/>
  <c r="G148" i="2"/>
  <c r="G164" i="2"/>
  <c r="G21" i="2"/>
  <c r="G40" i="2"/>
  <c r="G43" i="2"/>
  <c r="G78" i="2"/>
  <c r="G83" i="2"/>
  <c r="G90" i="2"/>
  <c r="G130" i="2"/>
  <c r="G150" i="2"/>
  <c r="G152" i="2"/>
  <c r="G155" i="2"/>
  <c r="G160" i="2"/>
  <c r="G198" i="2"/>
  <c r="G44" i="2"/>
  <c r="G46" i="2"/>
  <c r="G49" i="2"/>
  <c r="G54" i="2"/>
  <c r="G59" i="2"/>
  <c r="G61" i="2"/>
  <c r="G67" i="2"/>
  <c r="G69" i="2"/>
  <c r="G74" i="2"/>
  <c r="G82" i="2"/>
  <c r="G84" i="2"/>
  <c r="G86" i="2"/>
  <c r="G89" i="2"/>
  <c r="G91" i="2"/>
  <c r="G94" i="2"/>
  <c r="G99" i="2"/>
  <c r="G104" i="2"/>
  <c r="G106" i="2"/>
  <c r="G126" i="2"/>
  <c r="G129" i="2"/>
  <c r="G131" i="2"/>
  <c r="G134" i="2"/>
  <c r="G138" i="2"/>
  <c r="G141" i="2"/>
  <c r="G143" i="2"/>
  <c r="G146" i="2"/>
  <c r="G151" i="2"/>
  <c r="G153" i="2"/>
  <c r="G159" i="2"/>
  <c r="G161" i="2"/>
  <c r="G166" i="2"/>
  <c r="G169" i="2"/>
  <c r="G171" i="2"/>
  <c r="G173" i="2"/>
  <c r="G176" i="2"/>
  <c r="G181" i="2"/>
  <c r="G183" i="2"/>
  <c r="G6" i="2"/>
  <c r="G8" i="2"/>
  <c r="G13" i="2"/>
  <c r="G18" i="2"/>
  <c r="G23" i="2"/>
  <c r="G25" i="2"/>
  <c r="G28" i="2"/>
  <c r="G30" i="2"/>
  <c r="G33" i="2"/>
  <c r="G35" i="2"/>
  <c r="G38" i="2"/>
  <c r="G45" i="2"/>
  <c r="G48" i="2"/>
  <c r="G52" i="2"/>
  <c r="G55" i="2"/>
  <c r="G58" i="2"/>
  <c r="G60" i="2"/>
  <c r="G63" i="2"/>
  <c r="G68" i="2"/>
  <c r="G73" i="2"/>
  <c r="G75" i="2"/>
  <c r="G80" i="2"/>
  <c r="G85" i="2"/>
  <c r="G88" i="2"/>
  <c r="G93" i="2"/>
  <c r="G97" i="2"/>
  <c r="G100" i="2"/>
  <c r="G103" i="2"/>
  <c r="G105" i="2"/>
  <c r="G108" i="2"/>
  <c r="G113" i="2"/>
  <c r="G123" i="2"/>
  <c r="G125" i="2"/>
  <c r="G132" i="2"/>
  <c r="G135" i="2"/>
  <c r="G137" i="2"/>
  <c r="G140" i="2"/>
  <c r="G142" i="2"/>
  <c r="G144" i="2"/>
  <c r="G147" i="2"/>
  <c r="G163" i="2"/>
  <c r="G165" i="2"/>
  <c r="G167" i="2"/>
  <c r="G170" i="2"/>
  <c r="G172" i="2"/>
  <c r="G175" i="2"/>
  <c r="G179" i="2"/>
  <c r="G182" i="2"/>
  <c r="G116" i="2"/>
  <c r="G118" i="2"/>
  <c r="G193" i="2"/>
</calcChain>
</file>

<file path=xl/sharedStrings.xml><?xml version="1.0" encoding="utf-8"?>
<sst xmlns="http://schemas.openxmlformats.org/spreadsheetml/2006/main" count="438" uniqueCount="173">
  <si>
    <t>Загальний залишок заборгованості, грн</t>
  </si>
  <si>
    <t>Середня сума заборгованості, грн</t>
  </si>
  <si>
    <t>Відношення оціночної вартості до загального залишку, %</t>
  </si>
  <si>
    <t>долар США</t>
  </si>
  <si>
    <t>гривня</t>
  </si>
  <si>
    <t>євро</t>
  </si>
  <si>
    <t>Всього</t>
  </si>
  <si>
    <t>Внутрішній паспорт активу (права вимоги фізичних осіб – кредитний портфель)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</si>
  <si>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</si>
  <si>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</si>
  <si>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</si>
  <si>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</si>
  <si>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</si>
  <si>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</si>
  <si>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</si>
  <si>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</si>
  <si>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</si>
  <si>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</si>
  <si>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</si>
  <si>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</si>
  <si>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</si>
  <si>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</si>
  <si>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</si>
  <si>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</si>
  <si>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</si>
  <si>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</si>
  <si>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</si>
  <si>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</si>
  <si>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</si>
  <si>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</si>
  <si>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</si>
  <si>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</si>
  <si>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</si>
  <si>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</si>
  <si>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</si>
  <si>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</si>
  <si>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</si>
  <si>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</si>
  <si>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</si>
  <si>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</si>
  <si>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</si>
  <si>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</si>
  <si>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</si>
  <si>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</si>
  <si>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</si>
  <si>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</si>
  <si>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</si>
  <si>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</si>
  <si>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</si>
  <si>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</si>
  <si>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</si>
  <si>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</si>
  <si>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</si>
  <si>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</si>
  <si>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</si>
  <si>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</si>
  <si>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</si>
  <si>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</si>
  <si>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</si>
  <si>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1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</si>
  <si>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</si>
  <si>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</si>
  <si>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</si>
  <si>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</si>
  <si>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</si>
  <si>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Дата і номер протоколу МКУА</t>
  </si>
  <si>
    <t>Відповідальна особа (ПІБ, конт. телефон)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</si>
  <si>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</si>
  <si>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</si>
  <si>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</si>
  <si>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</si>
  <si>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</si>
  <si>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</si>
  <si>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</si>
  <si>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</si>
  <si>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</si>
  <si>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</si>
  <si>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</si>
  <si>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Оцінка вартості кредитів</t>
  </si>
  <si>
    <t>Дата оцінки вартості кредитів</t>
  </si>
  <si>
    <t>Оціночна вартість кредитів, грн</t>
  </si>
  <si>
    <t>Сума платежів, отриманих від боржників у 2016 році, грн</t>
  </si>
  <si>
    <t>№ п/п</t>
  </si>
  <si>
    <t>Позичальник (назва/П.І.Б.)</t>
  </si>
  <si>
    <t>Ідентифікаційний номер</t>
  </si>
  <si>
    <t>№ кредитного договору</t>
  </si>
  <si>
    <t xml:space="preserve"> Дата кредитного договору</t>
  </si>
  <si>
    <t>2009 - 2013 роки</t>
  </si>
  <si>
    <t>Сума платежів, отриманих від боржників у 2017 році, грн</t>
  </si>
  <si>
    <t>Оціночна вартість (СОД), грн</t>
  </si>
  <si>
    <t>Вітко А.А.</t>
  </si>
  <si>
    <t>Банк 1- ПАТ "АКБ Банк"</t>
  </si>
  <si>
    <t>Заборгованість на дату формування ліквідаційної маси -01.11.2014, грн</t>
  </si>
  <si>
    <t>Загальна заборгованість за  кредитом станом на дату проведення оцінки (тіло, проценти та комісія) (01.10.2015), грн</t>
  </si>
  <si>
    <t>Оціночна вартість кредиту станом на (01.10.2015), грн</t>
  </si>
  <si>
    <t>ТОВ ”Експерта компанія «Професіонал»”</t>
  </si>
  <si>
    <t>Гузь Юрій Іванович</t>
  </si>
  <si>
    <t>Зануда Валерій Вікторович</t>
  </si>
  <si>
    <t>Мазуров Валерій Вікторович</t>
  </si>
  <si>
    <t>Науменко Марія Миколаївна</t>
  </si>
  <si>
    <t>Свідло Констянтин Анатолійович</t>
  </si>
  <si>
    <t>Туков Андрій Валерійович</t>
  </si>
  <si>
    <t>Шевцов Володимир Миколайович</t>
  </si>
  <si>
    <t>06</t>
  </si>
  <si>
    <t>09</t>
  </si>
  <si>
    <t>03/ф021/07</t>
  </si>
  <si>
    <t>03/ф105/05</t>
  </si>
  <si>
    <t>03/ф026/07</t>
  </si>
  <si>
    <t>03/ф010/07</t>
  </si>
  <si>
    <t>36-Ф</t>
  </si>
  <si>
    <t>38-Ф</t>
  </si>
  <si>
    <t>62-Ф</t>
  </si>
  <si>
    <t>03/ф039/07</t>
  </si>
  <si>
    <t>Уповноважена особа Фонду</t>
  </si>
  <si>
    <t xml:space="preserve">гарантування вкладів фізичних осіб на ліквідацію ПАТ "АКБ Банк"                                                          І.І. Костенко        </t>
  </si>
  <si>
    <t>Белінський Валерій Миколайович</t>
  </si>
  <si>
    <t>Білявський Віктор Йосипович</t>
  </si>
  <si>
    <t>Висіцький Василь Іванович</t>
  </si>
  <si>
    <t>Дідашко Іван Вікторович</t>
  </si>
  <si>
    <t>Дідашко Тетяна Володимирівна</t>
  </si>
  <si>
    <t>Запара Анатолій Вікторович</t>
  </si>
  <si>
    <t>Злочевський Анатолій Вікторович</t>
  </si>
  <si>
    <t>Злочевський Віталій Анатолійович</t>
  </si>
  <si>
    <t>Калько Микола Леонідович</t>
  </si>
  <si>
    <t>Ликов Едуард Михайлович</t>
  </si>
  <si>
    <t>Мудрак Анатолій Петрович</t>
  </si>
  <si>
    <t>Музика Анатолій Констянтинович</t>
  </si>
  <si>
    <t>Музика Максим Анатолійович</t>
  </si>
  <si>
    <t>Музика Олександр Михайлович</t>
  </si>
  <si>
    <t>Музика Тетяна Петрівна</t>
  </si>
  <si>
    <t>Несміянов Володимир Олександрович</t>
  </si>
  <si>
    <t>Осауленко Микола Петрович</t>
  </si>
  <si>
    <t>Скиба Тетяна Михайлівна</t>
  </si>
  <si>
    <t>Терехова Ірина Дмитрівна</t>
  </si>
  <si>
    <t>Цимбал Андрій Васильович</t>
  </si>
  <si>
    <t>Швець Лариса Василівна</t>
  </si>
  <si>
    <t>0344</t>
  </si>
  <si>
    <t>78/КВ-07</t>
  </si>
  <si>
    <t>0305</t>
  </si>
  <si>
    <t>0315</t>
  </si>
  <si>
    <t>0331</t>
  </si>
  <si>
    <t>0328</t>
  </si>
  <si>
    <t>0322</t>
  </si>
  <si>
    <t>0326</t>
  </si>
  <si>
    <t>0336</t>
  </si>
  <si>
    <t>03/ф011/07</t>
  </si>
  <si>
    <t>03/ф028/08</t>
  </si>
  <si>
    <t>0337</t>
  </si>
  <si>
    <t>0343</t>
  </si>
  <si>
    <t>0324</t>
  </si>
  <si>
    <t>0304</t>
  </si>
  <si>
    <t>23-Ф</t>
  </si>
  <si>
    <t>1247/К2</t>
  </si>
  <si>
    <t>0275</t>
  </si>
  <si>
    <t>03/ф103/05</t>
  </si>
  <si>
    <t>0333</t>
  </si>
  <si>
    <t>04-K</t>
  </si>
  <si>
    <t>Грушевський Ігор Леонідович</t>
  </si>
  <si>
    <t>Толок Сергій Олександрович</t>
  </si>
  <si>
    <t xml:space="preserve">Списана у збиток заборгованість за кредитними операціями фізичниз осіб в кількості 67 шт. згідно додатку </t>
  </si>
  <si>
    <t>239 707,56</t>
  </si>
  <si>
    <t>25/K7</t>
  </si>
  <si>
    <t>120/К5</t>
  </si>
  <si>
    <t>Гребенюк Валерій Миколайович</t>
  </si>
  <si>
    <t>Ніколаєв Віктор Олексійович</t>
  </si>
  <si>
    <t>03/ф079/07</t>
  </si>
  <si>
    <t>70/12/2013-KL</t>
  </si>
  <si>
    <t>в складі пулу</t>
  </si>
  <si>
    <t>нестандартні овердрафти по ПК в кількості 265 шт. згідно додатку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</si>
  <si>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01.12.2018</t>
    </r>
  </si>
  <si>
    <t>Загальна заборгованість за  кредитом станом на дату складання паспорту (тіло, проценти та комісія) (01.12.2018), грн</t>
  </si>
  <si>
    <t>№ 76 від 21.12.2018р.</t>
  </si>
  <si>
    <t>Залишок заборгованості станом на 01.12.2018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</si>
</sst>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1" formatCode="_-* #,##0\ _₽_-;\-* #,##0\ _₽_-;_-* &quot;-&quot;\ _₽_-;_-@_-"/>
    <numFmt numFmtId="43" formatCode="_-* #,##0.00\ _₽_-;\-* #,##0.00\ _₽_-;_-* &quot;-&quot;??\ _₽_-;_-@_-"/>
    <numFmt numFmtId="164" formatCode="_-* #,##0.00_₴_-;\-* #,##0.00_₴_-;_-* &quot;-&quot;??_₴_-;_-@_-"/>
    <numFmt numFmtId="165" formatCode="#,##0\ _₽"/>
    <numFmt numFmtId="166" formatCode="0.0%"/>
    <numFmt numFmtId="167" formatCode="#,##0.00\ _₽"/>
    <numFmt numFmtId="168" formatCode="#,##0.00_ ;[Red]\-#,##0.00\ "/>
    <numFmt numFmtId="169" formatCode="dd\.mm\.yyyy;@"/>
    <numFmt numFmtId="170" formatCode="#,##0.00_ ;\-#,##0.00\ "/>
    <numFmt numFmtId="171" formatCode="_-* #,##0_₴_-;\-* #,##0_₴_-;_-* &quot;-&quot;??_₴_-;_-@_-"/>
  </numFmts>
  <fonts count="27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Courier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"/>
      <family val="2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18" fillId="0" borderId="0"/>
    <xf numFmtId="0" fontId="20" fillId="0" borderId="0"/>
    <xf numFmtId="0" fontId="21" fillId="0" borderId="0"/>
  </cellStyleXfs>
  <cellXfs count="385">
    <xf numFmtId="0" fontId="0" fillId="0" borderId="0" xfId="0"/>
    <xf numFmtId="49" fontId="1" fillId="0" borderId="38" xfId="0" applyNumberFormat="1" applyFont="1" applyFill="1" applyBorder="1" applyAlignment="1">
      <alignment vertical="center"/>
    </xf>
    <xf numFmtId="0" fontId="5" fillId="0" borderId="0" xfId="0" applyFont="1" applyFill="1" applyBorder="1" applyAlignment="1"/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/>
    <xf numFmtId="41" fontId="6" fillId="0" borderId="0" xfId="0" applyNumberFormat="1" applyFont="1" applyFill="1" applyBorder="1"/>
    <xf numFmtId="165" fontId="6" fillId="0" borderId="0" xfId="0" applyNumberFormat="1" applyFont="1" applyFill="1" applyBorder="1"/>
    <xf numFmtId="166" fontId="6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/>
    <xf numFmtId="165" fontId="8" fillId="2" borderId="53" xfId="0" applyNumberFormat="1" applyFont="1" applyFill="1" applyBorder="1" applyAlignment="1">
      <alignment horizontal="center" vertical="center" wrapText="1"/>
    </xf>
    <xf numFmtId="165" fontId="8" fillId="2" borderId="14" xfId="0" applyNumberFormat="1" applyFont="1" applyFill="1" applyBorder="1" applyAlignment="1">
      <alignment horizontal="center" vertical="center" wrapText="1"/>
    </xf>
    <xf numFmtId="165" fontId="8" fillId="2" borderId="55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6" fillId="0" borderId="35" xfId="0" applyFont="1" applyFill="1" applyBorder="1" applyAlignment="1">
      <alignment horizontal="left"/>
    </xf>
    <xf numFmtId="41" fontId="6" fillId="0" borderId="1" xfId="0" applyNumberFormat="1" applyFont="1" applyFill="1" applyBorder="1"/>
    <xf numFmtId="165" fontId="6" fillId="0" borderId="22" xfId="0" applyNumberFormat="1" applyFont="1" applyFill="1" applyBorder="1"/>
    <xf numFmtId="165" fontId="6" fillId="0" borderId="3" xfId="0" applyNumberFormat="1" applyFont="1" applyFill="1" applyBorder="1"/>
    <xf numFmtId="165" fontId="6" fillId="0" borderId="4" xfId="0" applyNumberFormat="1" applyFont="1" applyFill="1" applyBorder="1"/>
    <xf numFmtId="0" fontId="6" fillId="0" borderId="1" xfId="0" applyNumberFormat="1" applyFont="1" applyFill="1" applyBorder="1"/>
    <xf numFmtId="166" fontId="6" fillId="0" borderId="5" xfId="0" applyNumberFormat="1" applyFont="1" applyFill="1" applyBorder="1" applyAlignment="1">
      <alignment horizontal="center"/>
    </xf>
    <xf numFmtId="165" fontId="6" fillId="0" borderId="5" xfId="0" applyNumberFormat="1" applyFont="1" applyFill="1" applyBorder="1"/>
    <xf numFmtId="0" fontId="7" fillId="0" borderId="0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left"/>
    </xf>
    <xf numFmtId="41" fontId="6" fillId="0" borderId="23" xfId="0" applyNumberFormat="1" applyFont="1" applyFill="1" applyBorder="1"/>
    <xf numFmtId="165" fontId="6" fillId="0" borderId="28" xfId="0" applyNumberFormat="1" applyFont="1" applyFill="1" applyBorder="1"/>
    <xf numFmtId="165" fontId="6" fillId="0" borderId="25" xfId="0" applyNumberFormat="1" applyFont="1" applyFill="1" applyBorder="1"/>
    <xf numFmtId="165" fontId="6" fillId="0" borderId="26" xfId="0" applyNumberFormat="1" applyFont="1" applyFill="1" applyBorder="1"/>
    <xf numFmtId="165" fontId="6" fillId="0" borderId="23" xfId="0" applyNumberFormat="1" applyFont="1" applyFill="1" applyBorder="1"/>
    <xf numFmtId="166" fontId="6" fillId="0" borderId="27" xfId="0" applyNumberFormat="1" applyFont="1" applyFill="1" applyBorder="1" applyAlignment="1">
      <alignment horizontal="center"/>
    </xf>
    <xf numFmtId="165" fontId="6" fillId="0" borderId="27" xfId="0" applyNumberFormat="1" applyFont="1" applyFill="1" applyBorder="1"/>
    <xf numFmtId="0" fontId="6" fillId="0" borderId="43" xfId="0" applyFont="1" applyFill="1" applyBorder="1" applyAlignment="1">
      <alignment horizontal="left"/>
    </xf>
    <xf numFmtId="41" fontId="6" fillId="0" borderId="18" xfId="0" applyNumberFormat="1" applyFont="1" applyFill="1" applyBorder="1"/>
    <xf numFmtId="165" fontId="6" fillId="0" borderId="44" xfId="0" applyNumberFormat="1" applyFont="1" applyFill="1" applyBorder="1"/>
    <xf numFmtId="165" fontId="6" fillId="0" borderId="19" xfId="0" applyNumberFormat="1" applyFont="1" applyFill="1" applyBorder="1"/>
    <xf numFmtId="165" fontId="6" fillId="0" borderId="20" xfId="0" applyNumberFormat="1" applyFont="1" applyFill="1" applyBorder="1"/>
    <xf numFmtId="165" fontId="6" fillId="0" borderId="18" xfId="0" applyNumberFormat="1" applyFont="1" applyFill="1" applyBorder="1"/>
    <xf numFmtId="166" fontId="6" fillId="0" borderId="21" xfId="0" applyNumberFormat="1" applyFont="1" applyFill="1" applyBorder="1" applyAlignment="1">
      <alignment horizontal="center"/>
    </xf>
    <xf numFmtId="165" fontId="6" fillId="0" borderId="21" xfId="0" applyNumberFormat="1" applyFont="1" applyFill="1" applyBorder="1"/>
    <xf numFmtId="0" fontId="7" fillId="0" borderId="38" xfId="0" applyFont="1" applyFill="1" applyBorder="1" applyAlignment="1">
      <alignment horizontal="left"/>
    </xf>
    <xf numFmtId="41" fontId="7" fillId="0" borderId="30" xfId="0" applyNumberFormat="1" applyFont="1" applyFill="1" applyBorder="1"/>
    <xf numFmtId="165" fontId="7" fillId="0" borderId="41" xfId="0" applyNumberFormat="1" applyFont="1" applyFill="1" applyBorder="1"/>
    <xf numFmtId="165" fontId="7" fillId="0" borderId="7" xfId="0" applyNumberFormat="1" applyFont="1" applyFill="1" applyBorder="1"/>
    <xf numFmtId="165" fontId="7" fillId="0" borderId="40" xfId="0" applyNumberFormat="1" applyFont="1" applyFill="1" applyBorder="1"/>
    <xf numFmtId="165" fontId="7" fillId="0" borderId="30" xfId="0" applyNumberFormat="1" applyFont="1" applyFill="1" applyBorder="1"/>
    <xf numFmtId="166" fontId="7" fillId="0" borderId="8" xfId="0" applyNumberFormat="1" applyFont="1" applyFill="1" applyBorder="1" applyAlignment="1">
      <alignment horizontal="center"/>
    </xf>
    <xf numFmtId="165" fontId="7" fillId="0" borderId="8" xfId="0" applyNumberFormat="1" applyFont="1" applyFill="1" applyBorder="1"/>
    <xf numFmtId="0" fontId="6" fillId="0" borderId="38" xfId="0" applyFont="1" applyFill="1" applyBorder="1" applyAlignment="1">
      <alignment horizontal="left"/>
    </xf>
    <xf numFmtId="41" fontId="6" fillId="0" borderId="33" xfId="0" applyNumberFormat="1" applyFont="1" applyFill="1" applyBorder="1"/>
    <xf numFmtId="165" fontId="10" fillId="0" borderId="33" xfId="0" applyNumberFormat="1" applyFont="1" applyFill="1" applyBorder="1"/>
    <xf numFmtId="165" fontId="6" fillId="0" borderId="33" xfId="0" applyNumberFormat="1" applyFont="1" applyFill="1" applyBorder="1"/>
    <xf numFmtId="166" fontId="6" fillId="0" borderId="54" xfId="0" applyNumberFormat="1" applyFont="1" applyFill="1" applyBorder="1" applyAlignment="1">
      <alignment horizontal="center"/>
    </xf>
    <xf numFmtId="165" fontId="6" fillId="0" borderId="34" xfId="0" applyNumberFormat="1" applyFont="1" applyFill="1" applyBorder="1"/>
    <xf numFmtId="0" fontId="7" fillId="0" borderId="0" xfId="0" applyFont="1" applyFill="1" applyBorder="1"/>
    <xf numFmtId="0" fontId="12" fillId="0" borderId="0" xfId="0" applyFont="1" applyFill="1" applyBorder="1"/>
    <xf numFmtId="0" fontId="6" fillId="0" borderId="31" xfId="0" applyFont="1" applyFill="1" applyBorder="1" applyAlignment="1">
      <alignment horizontal="left"/>
    </xf>
    <xf numFmtId="41" fontId="6" fillId="0" borderId="39" xfId="0" applyNumberFormat="1" applyFont="1" applyFill="1" applyBorder="1"/>
    <xf numFmtId="165" fontId="10" fillId="0" borderId="39" xfId="0" applyNumberFormat="1" applyFont="1" applyFill="1" applyBorder="1"/>
    <xf numFmtId="165" fontId="6" fillId="0" borderId="39" xfId="0" applyNumberFormat="1" applyFont="1" applyFill="1" applyBorder="1"/>
    <xf numFmtId="166" fontId="6" fillId="0" borderId="39" xfId="0" applyNumberFormat="1" applyFont="1" applyFill="1" applyBorder="1" applyAlignment="1">
      <alignment horizontal="center"/>
    </xf>
    <xf numFmtId="165" fontId="6" fillId="0" borderId="32" xfId="0" applyNumberFormat="1" applyFont="1" applyFill="1" applyBorder="1"/>
    <xf numFmtId="0" fontId="8" fillId="3" borderId="35" xfId="0" applyFont="1" applyFill="1" applyBorder="1" applyAlignment="1">
      <alignment horizontal="left"/>
    </xf>
    <xf numFmtId="41" fontId="7" fillId="3" borderId="1" xfId="0" applyNumberFormat="1" applyFont="1" applyFill="1" applyBorder="1"/>
    <xf numFmtId="165" fontId="7" fillId="3" borderId="22" xfId="0" applyNumberFormat="1" applyFont="1" applyFill="1" applyBorder="1"/>
    <xf numFmtId="165" fontId="7" fillId="3" borderId="3" xfId="0" applyNumberFormat="1" applyFont="1" applyFill="1" applyBorder="1"/>
    <xf numFmtId="165" fontId="7" fillId="3" borderId="4" xfId="0" applyNumberFormat="1" applyFont="1" applyFill="1" applyBorder="1"/>
    <xf numFmtId="165" fontId="7" fillId="3" borderId="1" xfId="0" applyNumberFormat="1" applyFont="1" applyFill="1" applyBorder="1"/>
    <xf numFmtId="166" fontId="7" fillId="3" borderId="5" xfId="0" applyNumberFormat="1" applyFont="1" applyFill="1" applyBorder="1" applyAlignment="1">
      <alignment horizontal="center"/>
    </xf>
    <xf numFmtId="165" fontId="7" fillId="3" borderId="5" xfId="0" applyNumberFormat="1" applyFont="1" applyFill="1" applyBorder="1"/>
    <xf numFmtId="0" fontId="10" fillId="0" borderId="36" xfId="0" applyFont="1" applyFill="1" applyBorder="1" applyAlignment="1">
      <alignment horizontal="left"/>
    </xf>
    <xf numFmtId="41" fontId="10" fillId="0" borderId="23" xfId="0" applyNumberFormat="1" applyFont="1" applyFill="1" applyBorder="1"/>
    <xf numFmtId="165" fontId="10" fillId="0" borderId="28" xfId="0" applyNumberFormat="1" applyFont="1" applyFill="1" applyBorder="1"/>
    <xf numFmtId="165" fontId="10" fillId="0" borderId="25" xfId="0" applyNumberFormat="1" applyFont="1" applyFill="1" applyBorder="1"/>
    <xf numFmtId="165" fontId="10" fillId="0" borderId="26" xfId="0" applyNumberFormat="1" applyFont="1" applyFill="1" applyBorder="1"/>
    <xf numFmtId="165" fontId="10" fillId="0" borderId="23" xfId="0" applyNumberFormat="1" applyFont="1" applyFill="1" applyBorder="1"/>
    <xf numFmtId="166" fontId="10" fillId="0" borderId="27" xfId="0" applyNumberFormat="1" applyFont="1" applyFill="1" applyBorder="1" applyAlignment="1">
      <alignment horizontal="center"/>
    </xf>
    <xf numFmtId="165" fontId="10" fillId="0" borderId="27" xfId="0" applyNumberFormat="1" applyFont="1" applyFill="1" applyBorder="1"/>
    <xf numFmtId="0" fontId="10" fillId="0" borderId="0" xfId="0" applyFont="1" applyFill="1" applyBorder="1"/>
    <xf numFmtId="0" fontId="10" fillId="0" borderId="37" xfId="0" applyFont="1" applyFill="1" applyBorder="1" applyAlignment="1">
      <alignment horizontal="left"/>
    </xf>
    <xf numFmtId="41" fontId="10" fillId="0" borderId="9" xfId="0" applyNumberFormat="1" applyFont="1" applyFill="1" applyBorder="1"/>
    <xf numFmtId="165" fontId="10" fillId="0" borderId="29" xfId="0" applyNumberFormat="1" applyFont="1" applyFill="1" applyBorder="1"/>
    <xf numFmtId="165" fontId="10" fillId="0" borderId="11" xfId="0" applyNumberFormat="1" applyFont="1" applyFill="1" applyBorder="1"/>
    <xf numFmtId="165" fontId="10" fillId="0" borderId="12" xfId="0" applyNumberFormat="1" applyFont="1" applyFill="1" applyBorder="1"/>
    <xf numFmtId="165" fontId="10" fillId="0" borderId="9" xfId="0" applyNumberFormat="1" applyFont="1" applyFill="1" applyBorder="1"/>
    <xf numFmtId="166" fontId="10" fillId="0" borderId="13" xfId="0" applyNumberFormat="1" applyFont="1" applyFill="1" applyBorder="1" applyAlignment="1">
      <alignment horizontal="center"/>
    </xf>
    <xf numFmtId="165" fontId="10" fillId="0" borderId="13" xfId="0" applyNumberFormat="1" applyFont="1" applyFill="1" applyBorder="1"/>
    <xf numFmtId="0" fontId="10" fillId="0" borderId="43" xfId="0" applyFont="1" applyFill="1" applyBorder="1" applyAlignment="1">
      <alignment horizontal="left"/>
    </xf>
    <xf numFmtId="41" fontId="10" fillId="0" borderId="18" xfId="0" applyNumberFormat="1" applyFont="1" applyFill="1" applyBorder="1"/>
    <xf numFmtId="165" fontId="10" fillId="0" borderId="44" xfId="0" applyNumberFormat="1" applyFont="1" applyFill="1" applyBorder="1"/>
    <xf numFmtId="165" fontId="10" fillId="0" borderId="19" xfId="0" applyNumberFormat="1" applyFont="1" applyFill="1" applyBorder="1"/>
    <xf numFmtId="165" fontId="10" fillId="0" borderId="20" xfId="0" applyNumberFormat="1" applyFont="1" applyFill="1" applyBorder="1"/>
    <xf numFmtId="165" fontId="10" fillId="0" borderId="18" xfId="0" applyNumberFormat="1" applyFont="1" applyFill="1" applyBorder="1"/>
    <xf numFmtId="166" fontId="10" fillId="0" borderId="21" xfId="0" applyNumberFormat="1" applyFont="1" applyFill="1" applyBorder="1" applyAlignment="1">
      <alignment horizontal="center"/>
    </xf>
    <xf numFmtId="165" fontId="10" fillId="0" borderId="21" xfId="0" applyNumberFormat="1" applyFont="1" applyFill="1" applyBorder="1"/>
    <xf numFmtId="0" fontId="6" fillId="0" borderId="49" xfId="0" applyFont="1" applyFill="1" applyBorder="1"/>
    <xf numFmtId="165" fontId="6" fillId="0" borderId="0" xfId="0" applyNumberFormat="1" applyFont="1" applyFill="1" applyBorder="1" applyAlignment="1">
      <alignment horizontal="right"/>
    </xf>
    <xf numFmtId="165" fontId="6" fillId="0" borderId="22" xfId="0" applyNumberFormat="1" applyFont="1" applyFill="1" applyBorder="1" applyAlignment="1">
      <alignment horizontal="right"/>
    </xf>
    <xf numFmtId="165" fontId="6" fillId="0" borderId="28" xfId="0" applyNumberFormat="1" applyFont="1" applyFill="1" applyBorder="1" applyAlignment="1">
      <alignment horizontal="right"/>
    </xf>
    <xf numFmtId="165" fontId="6" fillId="0" borderId="44" xfId="0" applyNumberFormat="1" applyFont="1" applyFill="1" applyBorder="1" applyAlignment="1">
      <alignment horizontal="right"/>
    </xf>
    <xf numFmtId="165" fontId="7" fillId="0" borderId="41" xfId="0" applyNumberFormat="1" applyFont="1" applyFill="1" applyBorder="1" applyAlignment="1">
      <alignment horizontal="right"/>
    </xf>
    <xf numFmtId="165" fontId="10" fillId="0" borderId="33" xfId="0" applyNumberFormat="1" applyFont="1" applyFill="1" applyBorder="1" applyAlignment="1">
      <alignment horizontal="right"/>
    </xf>
    <xf numFmtId="165" fontId="10" fillId="0" borderId="39" xfId="0" applyNumberFormat="1" applyFont="1" applyFill="1" applyBorder="1" applyAlignment="1">
      <alignment horizontal="right"/>
    </xf>
    <xf numFmtId="165" fontId="7" fillId="3" borderId="22" xfId="0" applyNumberFormat="1" applyFont="1" applyFill="1" applyBorder="1" applyAlignment="1">
      <alignment horizontal="right"/>
    </xf>
    <xf numFmtId="165" fontId="10" fillId="0" borderId="28" xfId="0" applyNumberFormat="1" applyFont="1" applyFill="1" applyBorder="1" applyAlignment="1">
      <alignment horizontal="right"/>
    </xf>
    <xf numFmtId="165" fontId="10" fillId="0" borderId="29" xfId="0" applyNumberFormat="1" applyFont="1" applyFill="1" applyBorder="1" applyAlignment="1">
      <alignment horizontal="right"/>
    </xf>
    <xf numFmtId="165" fontId="10" fillId="0" borderId="44" xfId="0" applyNumberFormat="1" applyFont="1" applyFill="1" applyBorder="1" applyAlignment="1">
      <alignment horizontal="right"/>
    </xf>
    <xf numFmtId="0" fontId="7" fillId="4" borderId="38" xfId="0" applyFont="1" applyFill="1" applyBorder="1" applyAlignment="1">
      <alignment horizontal="left"/>
    </xf>
    <xf numFmtId="41" fontId="7" fillId="4" borderId="30" xfId="0" applyNumberFormat="1" applyFont="1" applyFill="1" applyBorder="1"/>
    <xf numFmtId="165" fontId="7" fillId="4" borderId="41" xfId="0" applyNumberFormat="1" applyFont="1" applyFill="1" applyBorder="1" applyAlignment="1">
      <alignment horizontal="right"/>
    </xf>
    <xf numFmtId="165" fontId="7" fillId="4" borderId="7" xfId="0" applyNumberFormat="1" applyFont="1" applyFill="1" applyBorder="1"/>
    <xf numFmtId="165" fontId="7" fillId="4" borderId="40" xfId="0" applyNumberFormat="1" applyFont="1" applyFill="1" applyBorder="1"/>
    <xf numFmtId="165" fontId="7" fillId="4" borderId="30" xfId="0" applyNumberFormat="1" applyFont="1" applyFill="1" applyBorder="1"/>
    <xf numFmtId="165" fontId="7" fillId="4" borderId="41" xfId="0" applyNumberFormat="1" applyFont="1" applyFill="1" applyBorder="1"/>
    <xf numFmtId="165" fontId="7" fillId="4" borderId="8" xfId="0" applyNumberFormat="1" applyFont="1" applyFill="1" applyBorder="1"/>
    <xf numFmtId="0" fontId="7" fillId="5" borderId="38" xfId="0" applyFont="1" applyFill="1" applyBorder="1" applyAlignment="1">
      <alignment horizontal="left"/>
    </xf>
    <xf numFmtId="41" fontId="7" fillId="5" borderId="30" xfId="0" applyNumberFormat="1" applyFont="1" applyFill="1" applyBorder="1"/>
    <xf numFmtId="165" fontId="7" fillId="5" borderId="41" xfId="0" applyNumberFormat="1" applyFont="1" applyFill="1" applyBorder="1" applyAlignment="1">
      <alignment horizontal="right"/>
    </xf>
    <xf numFmtId="165" fontId="7" fillId="5" borderId="7" xfId="0" applyNumberFormat="1" applyFont="1" applyFill="1" applyBorder="1"/>
    <xf numFmtId="165" fontId="7" fillId="5" borderId="40" xfId="0" applyNumberFormat="1" applyFont="1" applyFill="1" applyBorder="1"/>
    <xf numFmtId="165" fontId="7" fillId="5" borderId="30" xfId="0" applyNumberFormat="1" applyFont="1" applyFill="1" applyBorder="1"/>
    <xf numFmtId="165" fontId="7" fillId="5" borderId="41" xfId="0" applyNumberFormat="1" applyFont="1" applyFill="1" applyBorder="1"/>
    <xf numFmtId="165" fontId="7" fillId="5" borderId="8" xfId="0" applyNumberFormat="1" applyFont="1" applyFill="1" applyBorder="1"/>
    <xf numFmtId="166" fontId="7" fillId="5" borderId="8" xfId="0" applyNumberFormat="1" applyFont="1" applyFill="1" applyBorder="1" applyAlignment="1">
      <alignment horizontal="center"/>
    </xf>
    <xf numFmtId="166" fontId="7" fillId="4" borderId="15" xfId="0" applyNumberFormat="1" applyFont="1" applyFill="1" applyBorder="1" applyAlignment="1">
      <alignment horizontal="center"/>
    </xf>
    <xf numFmtId="165" fontId="8" fillId="6" borderId="53" xfId="0" applyNumberFormat="1" applyFont="1" applyFill="1" applyBorder="1" applyAlignment="1">
      <alignment horizontal="center" vertical="center" wrapText="1"/>
    </xf>
    <xf numFmtId="165" fontId="8" fillId="6" borderId="14" xfId="0" applyNumberFormat="1" applyFont="1" applyFill="1" applyBorder="1" applyAlignment="1">
      <alignment horizontal="center" vertical="center" wrapText="1"/>
    </xf>
    <xf numFmtId="165" fontId="8" fillId="6" borderId="55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14" fillId="0" borderId="0" xfId="0" applyNumberFormat="1" applyFont="1"/>
    <xf numFmtId="14" fontId="14" fillId="0" borderId="0" xfId="0" applyNumberFormat="1" applyFont="1"/>
    <xf numFmtId="167" fontId="14" fillId="0" borderId="0" xfId="0" applyNumberFormat="1" applyFont="1"/>
    <xf numFmtId="1" fontId="15" fillId="0" borderId="6" xfId="0" applyNumberFormat="1" applyFont="1" applyBorder="1" applyAlignment="1">
      <alignment horizontal="center" vertical="center" wrapText="1"/>
    </xf>
    <xf numFmtId="14" fontId="15" fillId="0" borderId="7" xfId="0" applyNumberFormat="1" applyFont="1" applyBorder="1" applyAlignment="1">
      <alignment horizontal="center" vertical="center" wrapText="1"/>
    </xf>
    <xf numFmtId="167" fontId="15" fillId="0" borderId="7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" fontId="14" fillId="0" borderId="16" xfId="0" applyNumberFormat="1" applyFont="1" applyBorder="1" applyAlignment="1">
      <alignment wrapText="1"/>
    </xf>
    <xf numFmtId="0" fontId="14" fillId="0" borderId="0" xfId="0" applyFont="1" applyAlignment="1">
      <alignment wrapText="1"/>
    </xf>
    <xf numFmtId="1" fontId="14" fillId="0" borderId="24" xfId="0" applyNumberFormat="1" applyFont="1" applyBorder="1" applyAlignment="1">
      <alignment wrapText="1"/>
    </xf>
    <xf numFmtId="14" fontId="14" fillId="0" borderId="25" xfId="0" applyNumberFormat="1" applyFont="1" applyBorder="1" applyAlignment="1">
      <alignment wrapText="1"/>
    </xf>
    <xf numFmtId="167" fontId="14" fillId="0" borderId="25" xfId="1" applyNumberFormat="1" applyFont="1" applyBorder="1" applyAlignment="1">
      <alignment wrapText="1"/>
    </xf>
    <xf numFmtId="0" fontId="14" fillId="0" borderId="27" xfId="0" applyFont="1" applyBorder="1" applyAlignment="1">
      <alignment wrapText="1"/>
    </xf>
    <xf numFmtId="1" fontId="14" fillId="0" borderId="10" xfId="0" applyNumberFormat="1" applyFont="1" applyBorder="1" applyAlignment="1">
      <alignment wrapText="1"/>
    </xf>
    <xf numFmtId="14" fontId="14" fillId="0" borderId="11" xfId="0" applyNumberFormat="1" applyFont="1" applyBorder="1" applyAlignment="1">
      <alignment wrapText="1"/>
    </xf>
    <xf numFmtId="167" fontId="14" fillId="0" borderId="11" xfId="1" applyNumberFormat="1" applyFont="1" applyBorder="1" applyAlignment="1">
      <alignment wrapText="1"/>
    </xf>
    <xf numFmtId="0" fontId="14" fillId="0" borderId="13" xfId="0" applyFont="1" applyBorder="1" applyAlignment="1">
      <alignment wrapText="1"/>
    </xf>
    <xf numFmtId="0" fontId="4" fillId="0" borderId="0" xfId="0" applyFont="1" applyAlignment="1">
      <alignment horizontal="center" vertical="center"/>
    </xf>
    <xf numFmtId="0" fontId="13" fillId="0" borderId="0" xfId="0" applyFont="1" applyFill="1" applyBorder="1" applyAlignment="1"/>
    <xf numFmtId="0" fontId="6" fillId="0" borderId="0" xfId="0" applyFont="1" applyFill="1" applyBorder="1" applyAlignment="1">
      <alignment vertical="top"/>
    </xf>
    <xf numFmtId="0" fontId="13" fillId="6" borderId="38" xfId="0" applyFont="1" applyFill="1" applyBorder="1" applyAlignment="1"/>
    <xf numFmtId="0" fontId="13" fillId="6" borderId="33" xfId="0" applyFont="1" applyFill="1" applyBorder="1" applyAlignment="1"/>
    <xf numFmtId="0" fontId="13" fillId="6" borderId="34" xfId="0" applyFont="1" applyFill="1" applyBorder="1" applyAlignment="1"/>
    <xf numFmtId="14" fontId="6" fillId="0" borderId="62" xfId="0" applyNumberFormat="1" applyFont="1" applyFill="1" applyBorder="1" applyAlignment="1">
      <alignment horizontal="center" vertical="top"/>
    </xf>
    <xf numFmtId="164" fontId="6" fillId="0" borderId="63" xfId="0" applyNumberFormat="1" applyFont="1" applyFill="1" applyBorder="1" applyAlignment="1">
      <alignment horizontal="center" vertical="top"/>
    </xf>
    <xf numFmtId="0" fontId="17" fillId="0" borderId="25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 wrapText="1"/>
    </xf>
    <xf numFmtId="166" fontId="7" fillId="4" borderId="8" xfId="0" applyNumberFormat="1" applyFont="1" applyFill="1" applyBorder="1" applyAlignment="1">
      <alignment horizontal="center"/>
    </xf>
    <xf numFmtId="49" fontId="19" fillId="0" borderId="25" xfId="2" applyNumberFormat="1" applyFont="1" applyFill="1" applyBorder="1" applyAlignment="1" applyProtection="1">
      <alignment horizontal="center" wrapText="1"/>
    </xf>
    <xf numFmtId="0" fontId="19" fillId="0" borderId="25" xfId="2" applyFont="1" applyFill="1" applyBorder="1" applyAlignment="1" applyProtection="1">
      <alignment horizontal="center" wrapText="1" shrinkToFit="1"/>
    </xf>
    <xf numFmtId="0" fontId="0" fillId="0" borderId="25" xfId="0" applyBorder="1"/>
    <xf numFmtId="168" fontId="19" fillId="0" borderId="25" xfId="3" applyNumberFormat="1" applyFont="1" applyFill="1" applyBorder="1" applyAlignment="1" applyProtection="1">
      <alignment horizontal="right"/>
    </xf>
    <xf numFmtId="4" fontId="19" fillId="0" borderId="25" xfId="0" applyNumberFormat="1" applyFont="1" applyFill="1" applyBorder="1" applyAlignment="1">
      <alignment horizontal="right" wrapText="1"/>
    </xf>
    <xf numFmtId="4" fontId="19" fillId="0" borderId="25" xfId="0" applyNumberFormat="1" applyFont="1" applyFill="1" applyBorder="1" applyAlignment="1">
      <alignment horizontal="right"/>
    </xf>
    <xf numFmtId="14" fontId="19" fillId="0" borderId="25" xfId="0" applyNumberFormat="1" applyFont="1" applyBorder="1" applyAlignment="1">
      <alignment horizontal="center"/>
    </xf>
    <xf numFmtId="14" fontId="19" fillId="0" borderId="25" xfId="0" applyNumberFormat="1" applyFont="1" applyFill="1" applyBorder="1" applyAlignment="1">
      <alignment horizontal="center" wrapText="1"/>
    </xf>
    <xf numFmtId="164" fontId="16" fillId="0" borderId="63" xfId="0" applyNumberFormat="1" applyFont="1" applyBorder="1" applyAlignment="1">
      <alignment horizontal="right"/>
    </xf>
    <xf numFmtId="0" fontId="2" fillId="0" borderId="36" xfId="0" applyFont="1" applyFill="1" applyBorder="1" applyAlignment="1">
      <alignment vertical="center" wrapText="1"/>
    </xf>
    <xf numFmtId="14" fontId="16" fillId="0" borderId="65" xfId="0" applyNumberFormat="1" applyFont="1" applyBorder="1" applyAlignment="1">
      <alignment horizontal="center"/>
    </xf>
    <xf numFmtId="0" fontId="2" fillId="0" borderId="1" xfId="0" applyFont="1" applyFill="1" applyBorder="1" applyAlignment="1">
      <alignment vertical="center" wrapText="1"/>
    </xf>
    <xf numFmtId="0" fontId="19" fillId="0" borderId="17" xfId="2" quotePrefix="1" applyFont="1" applyFill="1" applyBorder="1" applyAlignment="1" applyProtection="1">
      <alignment horizontal="center" wrapText="1" shrinkToFit="1"/>
    </xf>
    <xf numFmtId="4" fontId="19" fillId="0" borderId="25" xfId="3" applyNumberFormat="1" applyFont="1" applyFill="1" applyBorder="1" applyAlignment="1" applyProtection="1">
      <alignment horizontal="right"/>
    </xf>
    <xf numFmtId="14" fontId="0" fillId="0" borderId="25" xfId="0" applyNumberFormat="1" applyBorder="1"/>
    <xf numFmtId="0" fontId="19" fillId="0" borderId="25" xfId="4" applyFont="1" applyFill="1" applyBorder="1" applyAlignment="1">
      <alignment horizontal="center" wrapText="1"/>
    </xf>
    <xf numFmtId="14" fontId="2" fillId="0" borderId="25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/>
    </xf>
    <xf numFmtId="4" fontId="6" fillId="0" borderId="22" xfId="0" applyNumberFormat="1" applyFont="1" applyFill="1" applyBorder="1"/>
    <xf numFmtId="4" fontId="6" fillId="0" borderId="3" xfId="0" applyNumberFormat="1" applyFont="1" applyFill="1" applyBorder="1"/>
    <xf numFmtId="4" fontId="6" fillId="0" borderId="4" xfId="0" applyNumberFormat="1" applyFont="1" applyFill="1" applyBorder="1"/>
    <xf numFmtId="4" fontId="6" fillId="0" borderId="28" xfId="0" applyNumberFormat="1" applyFont="1" applyFill="1" applyBorder="1"/>
    <xf numFmtId="4" fontId="6" fillId="0" borderId="25" xfId="0" applyNumberFormat="1" applyFont="1" applyFill="1" applyBorder="1"/>
    <xf numFmtId="4" fontId="6" fillId="0" borderId="26" xfId="0" applyNumberFormat="1" applyFont="1" applyFill="1" applyBorder="1"/>
    <xf numFmtId="4" fontId="6" fillId="0" borderId="44" xfId="0" applyNumberFormat="1" applyFont="1" applyFill="1" applyBorder="1"/>
    <xf numFmtId="4" fontId="6" fillId="0" borderId="19" xfId="0" applyNumberFormat="1" applyFont="1" applyFill="1" applyBorder="1"/>
    <xf numFmtId="4" fontId="6" fillId="0" borderId="20" xfId="0" applyNumberFormat="1" applyFont="1" applyFill="1" applyBorder="1"/>
    <xf numFmtId="4" fontId="6" fillId="0" borderId="1" xfId="0" applyNumberFormat="1" applyFont="1" applyFill="1" applyBorder="1"/>
    <xf numFmtId="4" fontId="6" fillId="0" borderId="45" xfId="0" applyNumberFormat="1" applyFont="1" applyFill="1" applyBorder="1"/>
    <xf numFmtId="4" fontId="6" fillId="0" borderId="2" xfId="0" applyNumberFormat="1" applyFont="1" applyFill="1" applyBorder="1" applyAlignment="1">
      <alignment horizontal="center" vertical="center"/>
    </xf>
    <xf numFmtId="4" fontId="7" fillId="4" borderId="30" xfId="0" applyNumberFormat="1" applyFont="1" applyFill="1" applyBorder="1"/>
    <xf numFmtId="4" fontId="7" fillId="4" borderId="33" xfId="0" applyNumberFormat="1" applyFont="1" applyFill="1" applyBorder="1"/>
    <xf numFmtId="4" fontId="7" fillId="4" borderId="48" xfId="0" applyNumberFormat="1" applyFont="1" applyFill="1" applyBorder="1" applyAlignment="1">
      <alignment horizontal="center" vertical="center"/>
    </xf>
    <xf numFmtId="4" fontId="10" fillId="0" borderId="29" xfId="0" applyNumberFormat="1" applyFont="1" applyFill="1" applyBorder="1"/>
    <xf numFmtId="4" fontId="10" fillId="0" borderId="11" xfId="0" applyNumberFormat="1" applyFont="1" applyFill="1" applyBorder="1"/>
    <xf numFmtId="4" fontId="10" fillId="0" borderId="12" xfId="0" applyNumberFormat="1" applyFont="1" applyFill="1" applyBorder="1"/>
    <xf numFmtId="4" fontId="10" fillId="0" borderId="9" xfId="0" applyNumberFormat="1" applyFont="1" applyFill="1" applyBorder="1"/>
    <xf numFmtId="4" fontId="10" fillId="0" borderId="58" xfId="0" applyNumberFormat="1" applyFont="1" applyFill="1" applyBorder="1"/>
    <xf numFmtId="4" fontId="10" fillId="0" borderId="10" xfId="0" applyNumberFormat="1" applyFont="1" applyFill="1" applyBorder="1" applyAlignment="1">
      <alignment horizontal="center" vertical="center"/>
    </xf>
    <xf numFmtId="4" fontId="10" fillId="0" borderId="28" xfId="0" applyNumberFormat="1" applyFont="1" applyFill="1" applyBorder="1"/>
    <xf numFmtId="4" fontId="10" fillId="0" borderId="25" xfId="0" applyNumberFormat="1" applyFont="1" applyFill="1" applyBorder="1"/>
    <xf numFmtId="4" fontId="10" fillId="0" borderId="26" xfId="0" applyNumberFormat="1" applyFont="1" applyFill="1" applyBorder="1"/>
    <xf numFmtId="4" fontId="10" fillId="0" borderId="23" xfId="0" applyNumberFormat="1" applyFont="1" applyFill="1" applyBorder="1"/>
    <xf numFmtId="4" fontId="10" fillId="0" borderId="56" xfId="0" applyNumberFormat="1" applyFont="1" applyFill="1" applyBorder="1"/>
    <xf numFmtId="4" fontId="10" fillId="0" borderId="24" xfId="0" applyNumberFormat="1" applyFont="1" applyFill="1" applyBorder="1" applyAlignment="1">
      <alignment horizontal="center" vertical="center"/>
    </xf>
    <xf numFmtId="4" fontId="10" fillId="0" borderId="44" xfId="0" applyNumberFormat="1" applyFont="1" applyFill="1" applyBorder="1"/>
    <xf numFmtId="4" fontId="10" fillId="0" borderId="19" xfId="0" applyNumberFormat="1" applyFont="1" applyFill="1" applyBorder="1"/>
    <xf numFmtId="4" fontId="10" fillId="0" borderId="20" xfId="0" applyNumberFormat="1" applyFont="1" applyFill="1" applyBorder="1"/>
    <xf numFmtId="4" fontId="10" fillId="0" borderId="18" xfId="0" applyNumberFormat="1" applyFont="1" applyFill="1" applyBorder="1"/>
    <xf numFmtId="4" fontId="10" fillId="0" borderId="57" xfId="0" applyNumberFormat="1" applyFont="1" applyFill="1" applyBorder="1"/>
    <xf numFmtId="4" fontId="10" fillId="0" borderId="59" xfId="0" applyNumberFormat="1" applyFont="1" applyFill="1" applyBorder="1" applyAlignment="1">
      <alignment horizontal="center" vertical="center"/>
    </xf>
    <xf numFmtId="4" fontId="10" fillId="0" borderId="33" xfId="0" applyNumberFormat="1" applyFont="1" applyFill="1" applyBorder="1"/>
    <xf numFmtId="4" fontId="6" fillId="0" borderId="33" xfId="0" applyNumberFormat="1" applyFont="1" applyFill="1" applyBorder="1"/>
    <xf numFmtId="4" fontId="6" fillId="0" borderId="0" xfId="0" applyNumberFormat="1" applyFont="1" applyFill="1" applyBorder="1" applyAlignment="1">
      <alignment horizontal="center" vertical="center"/>
    </xf>
    <xf numFmtId="4" fontId="7" fillId="3" borderId="22" xfId="0" applyNumberFormat="1" applyFont="1" applyFill="1" applyBorder="1"/>
    <xf numFmtId="4" fontId="7" fillId="3" borderId="3" xfId="0" applyNumberFormat="1" applyFont="1" applyFill="1" applyBorder="1"/>
    <xf numFmtId="4" fontId="7" fillId="3" borderId="4" xfId="0" applyNumberFormat="1" applyFont="1" applyFill="1" applyBorder="1"/>
    <xf numFmtId="4" fontId="7" fillId="3" borderId="1" xfId="0" applyNumberFormat="1" applyFont="1" applyFill="1" applyBorder="1"/>
    <xf numFmtId="4" fontId="7" fillId="3" borderId="45" xfId="0" applyNumberFormat="1" applyFont="1" applyFill="1" applyBorder="1"/>
    <xf numFmtId="4" fontId="7" fillId="3" borderId="2" xfId="0" applyNumberFormat="1" applyFont="1" applyFill="1" applyBorder="1" applyAlignment="1">
      <alignment horizontal="center" vertical="center"/>
    </xf>
    <xf numFmtId="4" fontId="7" fillId="5" borderId="30" xfId="0" applyNumberFormat="1" applyFont="1" applyFill="1" applyBorder="1"/>
    <xf numFmtId="4" fontId="7" fillId="5" borderId="33" xfId="0" applyNumberFormat="1" applyFont="1" applyFill="1" applyBorder="1"/>
    <xf numFmtId="4" fontId="7" fillId="5" borderId="6" xfId="0" applyNumberFormat="1" applyFont="1" applyFill="1" applyBorder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6" fillId="0" borderId="0" xfId="0" applyNumberFormat="1" applyFont="1" applyFill="1" applyBorder="1"/>
    <xf numFmtId="4" fontId="6" fillId="0" borderId="56" xfId="0" applyNumberFormat="1" applyFont="1" applyFill="1" applyBorder="1"/>
    <xf numFmtId="4" fontId="6" fillId="0" borderId="57" xfId="0" applyNumberFormat="1" applyFont="1" applyFill="1" applyBorder="1"/>
    <xf numFmtId="4" fontId="7" fillId="0" borderId="33" xfId="0" applyNumberFormat="1" applyFont="1" applyFill="1" applyBorder="1"/>
    <xf numFmtId="4" fontId="6" fillId="0" borderId="39" xfId="0" applyNumberFormat="1" applyFont="1" applyFill="1" applyBorder="1"/>
    <xf numFmtId="4" fontId="22" fillId="0" borderId="0" xfId="0" applyNumberFormat="1" applyFont="1" applyAlignment="1">
      <alignment horizontal="left"/>
    </xf>
    <xf numFmtId="4" fontId="6" fillId="0" borderId="24" xfId="0" applyNumberFormat="1" applyFont="1" applyFill="1" applyBorder="1" applyAlignment="1">
      <alignment horizontal="center" vertical="center"/>
    </xf>
    <xf numFmtId="4" fontId="6" fillId="0" borderId="59" xfId="0" applyNumberFormat="1" applyFont="1" applyFill="1" applyBorder="1" applyAlignment="1">
      <alignment horizontal="center" vertical="center"/>
    </xf>
    <xf numFmtId="4" fontId="7" fillId="0" borderId="6" xfId="0" applyNumberFormat="1" applyFont="1" applyFill="1" applyBorder="1" applyAlignment="1">
      <alignment horizontal="center" vertical="center"/>
    </xf>
    <xf numFmtId="4" fontId="6" fillId="0" borderId="54" xfId="0" applyNumberFormat="1" applyFont="1" applyFill="1" applyBorder="1" applyAlignment="1">
      <alignment horizontal="center" vertical="center"/>
    </xf>
    <xf numFmtId="4" fontId="6" fillId="0" borderId="39" xfId="0" applyNumberFormat="1" applyFont="1" applyFill="1" applyBorder="1" applyAlignment="1">
      <alignment horizontal="center" vertical="center"/>
    </xf>
    <xf numFmtId="4" fontId="7" fillId="4" borderId="6" xfId="0" applyNumberFormat="1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/>
    <xf numFmtId="168" fontId="23" fillId="0" borderId="25" xfId="3" applyNumberFormat="1" applyFont="1" applyFill="1" applyBorder="1" applyAlignment="1" applyProtection="1">
      <alignment horizontal="center"/>
    </xf>
    <xf numFmtId="165" fontId="10" fillId="0" borderId="58" xfId="0" applyNumberFormat="1" applyFont="1" applyFill="1" applyBorder="1"/>
    <xf numFmtId="165" fontId="10" fillId="0" borderId="10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165" fontId="7" fillId="3" borderId="45" xfId="0" applyNumberFormat="1" applyFont="1" applyFill="1" applyBorder="1"/>
    <xf numFmtId="165" fontId="7" fillId="3" borderId="2" xfId="0" applyNumberFormat="1" applyFont="1" applyFill="1" applyBorder="1" applyAlignment="1">
      <alignment horizontal="center" vertical="center"/>
    </xf>
    <xf numFmtId="165" fontId="10" fillId="0" borderId="56" xfId="0" applyNumberFormat="1" applyFont="1" applyFill="1" applyBorder="1"/>
    <xf numFmtId="165" fontId="10" fillId="0" borderId="24" xfId="0" applyNumberFormat="1" applyFont="1" applyFill="1" applyBorder="1" applyAlignment="1">
      <alignment horizontal="center" vertical="center"/>
    </xf>
    <xf numFmtId="165" fontId="10" fillId="0" borderId="57" xfId="0" applyNumberFormat="1" applyFont="1" applyFill="1" applyBorder="1"/>
    <xf numFmtId="165" fontId="10" fillId="0" borderId="59" xfId="0" applyNumberFormat="1" applyFont="1" applyFill="1" applyBorder="1" applyAlignment="1">
      <alignment horizontal="center" vertical="center"/>
    </xf>
    <xf numFmtId="4" fontId="2" fillId="0" borderId="19" xfId="0" applyNumberFormat="1" applyFont="1" applyFill="1" applyBorder="1" applyAlignment="1">
      <alignment horizontal="right" wrapText="1"/>
    </xf>
    <xf numFmtId="0" fontId="18" fillId="0" borderId="66" xfId="2" applyFont="1" applyFill="1" applyBorder="1" applyAlignment="1" applyProtection="1">
      <alignment horizontal="center" wrapText="1" shrinkToFit="1"/>
    </xf>
    <xf numFmtId="0" fontId="18" fillId="0" borderId="28" xfId="2" applyFont="1" applyFill="1" applyBorder="1" applyAlignment="1" applyProtection="1">
      <alignment horizontal="center" wrapText="1" shrinkToFit="1"/>
    </xf>
    <xf numFmtId="4" fontId="18" fillId="0" borderId="17" xfId="3" applyNumberFormat="1" applyFont="1" applyFill="1" applyBorder="1" applyAlignment="1" applyProtection="1">
      <alignment horizontal="right"/>
    </xf>
    <xf numFmtId="168" fontId="18" fillId="0" borderId="17" xfId="3" applyNumberFormat="1" applyFont="1" applyFill="1" applyBorder="1" applyAlignment="1" applyProtection="1">
      <alignment horizontal="right"/>
    </xf>
    <xf numFmtId="4" fontId="18" fillId="0" borderId="25" xfId="3" applyNumberFormat="1" applyFont="1" applyFill="1" applyBorder="1" applyAlignment="1" applyProtection="1">
      <alignment horizontal="right"/>
    </xf>
    <xf numFmtId="168" fontId="24" fillId="0" borderId="25" xfId="3" applyNumberFormat="1" applyFont="1" applyFill="1" applyBorder="1" applyAlignment="1" applyProtection="1">
      <alignment horizontal="right"/>
    </xf>
    <xf numFmtId="168" fontId="18" fillId="0" borderId="25" xfId="3" applyNumberFormat="1" applyFont="1" applyFill="1" applyBorder="1" applyAlignment="1" applyProtection="1">
      <alignment horizontal="right"/>
    </xf>
    <xf numFmtId="4" fontId="18" fillId="0" borderId="25" xfId="0" applyNumberFormat="1" applyFont="1" applyFill="1" applyBorder="1" applyAlignment="1">
      <alignment horizontal="right"/>
    </xf>
    <xf numFmtId="168" fontId="18" fillId="0" borderId="25" xfId="3" applyNumberFormat="1" applyFont="1" applyFill="1" applyBorder="1" applyAlignment="1" applyProtection="1">
      <alignment horizontal="center"/>
    </xf>
    <xf numFmtId="0" fontId="18" fillId="0" borderId="17" xfId="2" applyFont="1" applyFill="1" applyBorder="1" applyAlignment="1" applyProtection="1">
      <alignment horizontal="center" shrinkToFit="1"/>
    </xf>
    <xf numFmtId="0" fontId="24" fillId="0" borderId="25" xfId="2" applyFont="1" applyFill="1" applyBorder="1" applyAlignment="1" applyProtection="1">
      <alignment horizontal="center" shrinkToFit="1"/>
    </xf>
    <xf numFmtId="0" fontId="18" fillId="0" borderId="25" xfId="2" applyFont="1" applyFill="1" applyBorder="1" applyAlignment="1" applyProtection="1">
      <alignment horizontal="center" wrapText="1" shrinkToFit="1"/>
    </xf>
    <xf numFmtId="49" fontId="18" fillId="0" borderId="17" xfId="2" applyNumberFormat="1" applyFont="1" applyFill="1" applyBorder="1" applyAlignment="1" applyProtection="1">
      <alignment horizontal="center" wrapText="1"/>
    </xf>
    <xf numFmtId="49" fontId="24" fillId="0" borderId="25" xfId="2" applyNumberFormat="1" applyFont="1" applyFill="1" applyBorder="1" applyAlignment="1" applyProtection="1">
      <alignment horizontal="center" wrapText="1"/>
    </xf>
    <xf numFmtId="49" fontId="18" fillId="0" borderId="25" xfId="2" applyNumberFormat="1" applyFont="1" applyFill="1" applyBorder="1" applyAlignment="1" applyProtection="1">
      <alignment horizontal="center" wrapText="1"/>
    </xf>
    <xf numFmtId="0" fontId="19" fillId="0" borderId="28" xfId="2" applyFont="1" applyFill="1" applyBorder="1" applyAlignment="1" applyProtection="1">
      <alignment horizontal="center" wrapText="1" shrinkToFit="1"/>
    </xf>
    <xf numFmtId="4" fontId="19" fillId="0" borderId="19" xfId="0" applyNumberFormat="1" applyFont="1" applyFill="1" applyBorder="1" applyAlignment="1">
      <alignment horizontal="right" wrapText="1"/>
    </xf>
    <xf numFmtId="168" fontId="19" fillId="0" borderId="19" xfId="3" applyNumberFormat="1" applyFont="1" applyFill="1" applyBorder="1" applyAlignment="1" applyProtection="1">
      <alignment horizontal="right"/>
    </xf>
    <xf numFmtId="49" fontId="19" fillId="0" borderId="26" xfId="2" applyNumberFormat="1" applyFont="1" applyFill="1" applyBorder="1" applyAlignment="1" applyProtection="1">
      <alignment horizontal="center" wrapText="1"/>
    </xf>
    <xf numFmtId="14" fontId="24" fillId="0" borderId="25" xfId="0" applyNumberFormat="1" applyFont="1" applyFill="1" applyBorder="1" applyAlignment="1" applyProtection="1">
      <alignment horizontal="center"/>
    </xf>
    <xf numFmtId="169" fontId="24" fillId="0" borderId="25" xfId="0" applyNumberFormat="1" applyFont="1" applyFill="1" applyBorder="1" applyAlignment="1">
      <alignment horizontal="center" shrinkToFit="1"/>
    </xf>
    <xf numFmtId="14" fontId="24" fillId="0" borderId="17" xfId="0" applyNumberFormat="1" applyFont="1" applyFill="1" applyBorder="1" applyAlignment="1" applyProtection="1">
      <alignment horizontal="center"/>
    </xf>
    <xf numFmtId="4" fontId="7" fillId="7" borderId="12" xfId="0" applyNumberFormat="1" applyFont="1" applyFill="1" applyBorder="1"/>
    <xf numFmtId="170" fontId="0" fillId="0" borderId="25" xfId="1" applyNumberFormat="1" applyFont="1" applyBorder="1"/>
    <xf numFmtId="171" fontId="0" fillId="0" borderId="25" xfId="1" applyNumberFormat="1" applyFont="1" applyBorder="1"/>
    <xf numFmtId="4" fontId="25" fillId="0" borderId="25" xfId="0" applyNumberFormat="1" applyFont="1" applyFill="1" applyBorder="1" applyAlignment="1">
      <alignment horizontal="right" vertical="center" wrapText="1"/>
    </xf>
    <xf numFmtId="4" fontId="25" fillId="0" borderId="25" xfId="0" applyNumberFormat="1" applyFont="1" applyFill="1" applyBorder="1" applyAlignment="1">
      <alignment horizontal="right" vertical="center"/>
    </xf>
    <xf numFmtId="4" fontId="25" fillId="0" borderId="0" xfId="0" applyNumberFormat="1" applyFont="1" applyFill="1" applyBorder="1" applyAlignment="1">
      <alignment horizontal="right" vertical="center" wrapText="1"/>
    </xf>
    <xf numFmtId="4" fontId="25" fillId="0" borderId="0" xfId="0" applyNumberFormat="1" applyFont="1" applyFill="1" applyBorder="1" applyAlignment="1">
      <alignment horizontal="right" vertical="center"/>
    </xf>
    <xf numFmtId="4" fontId="25" fillId="0" borderId="25" xfId="0" applyNumberFormat="1" applyFont="1" applyFill="1" applyBorder="1" applyAlignment="1">
      <alignment horizontal="right" wrapText="1"/>
    </xf>
    <xf numFmtId="4" fontId="0" fillId="0" borderId="0" xfId="0" applyNumberFormat="1"/>
    <xf numFmtId="4" fontId="7" fillId="7" borderId="29" xfId="0" applyNumberFormat="1" applyFont="1" applyFill="1" applyBorder="1"/>
    <xf numFmtId="4" fontId="7" fillId="7" borderId="11" xfId="0" applyNumberFormat="1" applyFont="1" applyFill="1" applyBorder="1"/>
    <xf numFmtId="4" fontId="7" fillId="7" borderId="44" xfId="0" applyNumberFormat="1" applyFont="1" applyFill="1" applyBorder="1"/>
    <xf numFmtId="4" fontId="7" fillId="7" borderId="19" xfId="0" applyNumberFormat="1" applyFont="1" applyFill="1" applyBorder="1"/>
    <xf numFmtId="4" fontId="7" fillId="7" borderId="20" xfId="0" applyNumberFormat="1" applyFont="1" applyFill="1" applyBorder="1"/>
    <xf numFmtId="41" fontId="7" fillId="8" borderId="1" xfId="0" applyNumberFormat="1" applyFont="1" applyFill="1" applyBorder="1"/>
    <xf numFmtId="4" fontId="7" fillId="8" borderId="22" xfId="0" applyNumberFormat="1" applyFont="1" applyFill="1" applyBorder="1"/>
    <xf numFmtId="4" fontId="7" fillId="8" borderId="3" xfId="0" applyNumberFormat="1" applyFont="1" applyFill="1" applyBorder="1"/>
    <xf numFmtId="4" fontId="7" fillId="8" borderId="4" xfId="0" applyNumberFormat="1" applyFont="1" applyFill="1" applyBorder="1"/>
    <xf numFmtId="0" fontId="0" fillId="0" borderId="0" xfId="0" applyBorder="1"/>
    <xf numFmtId="165" fontId="10" fillId="0" borderId="63" xfId="0" applyNumberFormat="1" applyFont="1" applyFill="1" applyBorder="1"/>
    <xf numFmtId="4" fontId="6" fillId="0" borderId="54" xfId="0" applyNumberFormat="1" applyFont="1" applyFill="1" applyBorder="1"/>
    <xf numFmtId="4" fontId="8" fillId="3" borderId="22" xfId="0" applyNumberFormat="1" applyFont="1" applyFill="1" applyBorder="1"/>
    <xf numFmtId="4" fontId="8" fillId="3" borderId="3" xfId="0" applyNumberFormat="1" applyFont="1" applyFill="1" applyBorder="1"/>
    <xf numFmtId="168" fontId="23" fillId="0" borderId="25" xfId="0" applyNumberFormat="1" applyFont="1" applyFill="1" applyBorder="1" applyAlignment="1" applyProtection="1">
      <alignment horizontal="right"/>
    </xf>
    <xf numFmtId="0" fontId="19" fillId="0" borderId="44" xfId="2" applyFont="1" applyFill="1" applyBorder="1" applyAlignment="1" applyProtection="1">
      <alignment horizontal="center" wrapText="1" shrinkToFit="1"/>
    </xf>
    <xf numFmtId="0" fontId="17" fillId="0" borderId="25" xfId="0" applyFont="1" applyFill="1" applyBorder="1" applyAlignment="1">
      <alignment horizontal="center" vertical="center" wrapText="1"/>
    </xf>
    <xf numFmtId="41" fontId="10" fillId="0" borderId="37" xfId="0" applyNumberFormat="1" applyFont="1" applyFill="1" applyBorder="1"/>
    <xf numFmtId="4" fontId="10" fillId="0" borderId="54" xfId="0" applyNumberFormat="1" applyFont="1" applyFill="1" applyBorder="1"/>
    <xf numFmtId="4" fontId="26" fillId="0" borderId="25" xfId="0" applyNumberFormat="1" applyFont="1" applyFill="1" applyBorder="1" applyAlignment="1" applyProtection="1"/>
    <xf numFmtId="4" fontId="2" fillId="0" borderId="25" xfId="0" applyNumberFormat="1" applyFont="1" applyFill="1" applyBorder="1" applyAlignment="1">
      <alignment horizontal="right" wrapText="1"/>
    </xf>
    <xf numFmtId="168" fontId="23" fillId="0" borderId="25" xfId="0" applyNumberFormat="1" applyFont="1" applyFill="1" applyBorder="1" applyAlignment="1" applyProtection="1">
      <alignment horizontal="center"/>
    </xf>
    <xf numFmtId="4" fontId="23" fillId="0" borderId="25" xfId="0" applyNumberFormat="1" applyFont="1" applyFill="1" applyBorder="1" applyAlignment="1" applyProtection="1">
      <alignment horizontal="center"/>
    </xf>
    <xf numFmtId="0" fontId="14" fillId="0" borderId="24" xfId="0" applyFont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14" fillId="0" borderId="2" xfId="0" applyFont="1" applyBorder="1" applyAlignment="1">
      <alignment horizontal="left"/>
    </xf>
    <xf numFmtId="0" fontId="14" fillId="0" borderId="5" xfId="0" applyFont="1" applyBorder="1" applyAlignment="1">
      <alignment horizontal="left"/>
    </xf>
    <xf numFmtId="4" fontId="11" fillId="0" borderId="38" xfId="0" applyNumberFormat="1" applyFont="1" applyFill="1" applyBorder="1" applyAlignment="1">
      <alignment horizontal="left"/>
    </xf>
    <xf numFmtId="4" fontId="11" fillId="0" borderId="33" xfId="0" applyNumberFormat="1" applyFont="1" applyFill="1" applyBorder="1" applyAlignment="1">
      <alignment horizontal="left"/>
    </xf>
    <xf numFmtId="4" fontId="11" fillId="0" borderId="34" xfId="0" applyNumberFormat="1" applyFont="1" applyFill="1" applyBorder="1" applyAlignment="1">
      <alignment horizontal="left"/>
    </xf>
    <xf numFmtId="0" fontId="11" fillId="0" borderId="38" xfId="0" applyFont="1" applyFill="1" applyBorder="1" applyAlignment="1">
      <alignment horizontal="left"/>
    </xf>
    <xf numFmtId="0" fontId="11" fillId="0" borderId="33" xfId="0" applyFont="1" applyFill="1" applyBorder="1" applyAlignment="1">
      <alignment horizontal="left"/>
    </xf>
    <xf numFmtId="0" fontId="11" fillId="0" borderId="34" xfId="0" applyFont="1" applyFill="1" applyBorder="1" applyAlignment="1">
      <alignment horizontal="left"/>
    </xf>
    <xf numFmtId="0" fontId="13" fillId="2" borderId="38" xfId="0" applyFont="1" applyFill="1" applyBorder="1" applyAlignment="1">
      <alignment horizontal="center"/>
    </xf>
    <xf numFmtId="0" fontId="13" fillId="2" borderId="33" xfId="0" applyFont="1" applyFill="1" applyBorder="1" applyAlignment="1">
      <alignment horizontal="center"/>
    </xf>
    <xf numFmtId="0" fontId="13" fillId="2" borderId="34" xfId="0" applyFont="1" applyFill="1" applyBorder="1" applyAlignment="1">
      <alignment horizontal="center"/>
    </xf>
    <xf numFmtId="0" fontId="6" fillId="0" borderId="31" xfId="0" applyFont="1" applyFill="1" applyBorder="1" applyAlignment="1">
      <alignment horizontal="center"/>
    </xf>
    <xf numFmtId="0" fontId="6" fillId="0" borderId="39" xfId="0" applyFont="1" applyFill="1" applyBorder="1" applyAlignment="1">
      <alignment horizontal="center"/>
    </xf>
    <xf numFmtId="0" fontId="6" fillId="0" borderId="32" xfId="0" applyFont="1" applyFill="1" applyBorder="1" applyAlignment="1">
      <alignment horizontal="center"/>
    </xf>
    <xf numFmtId="0" fontId="6" fillId="0" borderId="49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50" xfId="0" applyFont="1" applyFill="1" applyBorder="1" applyAlignment="1">
      <alignment horizontal="center"/>
    </xf>
    <xf numFmtId="0" fontId="6" fillId="0" borderId="51" xfId="0" applyFont="1" applyFill="1" applyBorder="1" applyAlignment="1">
      <alignment horizontal="center"/>
    </xf>
    <xf numFmtId="0" fontId="6" fillId="0" borderId="54" xfId="0" applyFont="1" applyFill="1" applyBorder="1" applyAlignment="1">
      <alignment horizontal="center"/>
    </xf>
    <xf numFmtId="0" fontId="6" fillId="0" borderId="64" xfId="0" applyFont="1" applyFill="1" applyBorder="1" applyAlignment="1">
      <alignment horizontal="center"/>
    </xf>
    <xf numFmtId="0" fontId="13" fillId="2" borderId="31" xfId="0" applyFont="1" applyFill="1" applyBorder="1" applyAlignment="1">
      <alignment horizontal="center"/>
    </xf>
    <xf numFmtId="0" fontId="13" fillId="2" borderId="39" xfId="0" applyFont="1" applyFill="1" applyBorder="1" applyAlignment="1">
      <alignment horizontal="center"/>
    </xf>
    <xf numFmtId="0" fontId="13" fillId="2" borderId="32" xfId="0" applyFont="1" applyFill="1" applyBorder="1" applyAlignment="1">
      <alignment horizontal="center"/>
    </xf>
    <xf numFmtId="0" fontId="14" fillId="0" borderId="10" xfId="0" applyFont="1" applyBorder="1" applyAlignment="1">
      <alignment horizontal="left"/>
    </xf>
    <xf numFmtId="0" fontId="14" fillId="0" borderId="13" xfId="0" applyFont="1" applyBorder="1" applyAlignment="1">
      <alignment horizontal="left"/>
    </xf>
    <xf numFmtId="0" fontId="4" fillId="0" borderId="0" xfId="0" applyFont="1" applyAlignment="1">
      <alignment horizontal="center" vertical="center"/>
    </xf>
    <xf numFmtId="4" fontId="8" fillId="2" borderId="31" xfId="0" applyNumberFormat="1" applyFont="1" applyFill="1" applyBorder="1" applyAlignment="1">
      <alignment horizontal="center" vertical="center" wrapText="1"/>
    </xf>
    <xf numFmtId="4" fontId="8" fillId="2" borderId="51" xfId="0" applyNumberFormat="1" applyFont="1" applyFill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4" fontId="8" fillId="2" borderId="10" xfId="0" applyNumberFormat="1" applyFont="1" applyFill="1" applyBorder="1" applyAlignment="1">
      <alignment horizontal="center" vertical="center" wrapText="1"/>
    </xf>
    <xf numFmtId="166" fontId="8" fillId="2" borderId="5" xfId="0" applyNumberFormat="1" applyFont="1" applyFill="1" applyBorder="1" applyAlignment="1">
      <alignment horizontal="center" vertical="center" wrapText="1"/>
    </xf>
    <xf numFmtId="166" fontId="8" fillId="2" borderId="13" xfId="0" applyNumberFormat="1" applyFont="1" applyFill="1" applyBorder="1" applyAlignment="1">
      <alignment horizontal="center" vertical="center" wrapText="1"/>
    </xf>
    <xf numFmtId="165" fontId="8" fillId="2" borderId="42" xfId="0" applyNumberFormat="1" applyFont="1" applyFill="1" applyBorder="1" applyAlignment="1">
      <alignment horizontal="center" vertical="center" wrapText="1"/>
    </xf>
    <xf numFmtId="165" fontId="8" fillId="2" borderId="15" xfId="0" applyNumberFormat="1" applyFont="1" applyFill="1" applyBorder="1" applyAlignment="1">
      <alignment horizontal="center" vertical="center" wrapText="1"/>
    </xf>
    <xf numFmtId="0" fontId="7" fillId="2" borderId="46" xfId="0" applyFont="1" applyFill="1" applyBorder="1" applyAlignment="1">
      <alignment horizontal="center" vertical="center" wrapText="1"/>
    </xf>
    <xf numFmtId="0" fontId="7" fillId="2" borderId="47" xfId="0" applyFont="1" applyFill="1" applyBorder="1" applyAlignment="1">
      <alignment horizontal="center" vertical="center" wrapText="1"/>
    </xf>
    <xf numFmtId="41" fontId="8" fillId="2" borderId="46" xfId="0" applyNumberFormat="1" applyFont="1" applyFill="1" applyBorder="1" applyAlignment="1">
      <alignment horizontal="center" vertical="center" wrapText="1"/>
    </xf>
    <xf numFmtId="41" fontId="8" fillId="2" borderId="47" xfId="0" applyNumberFormat="1" applyFont="1" applyFill="1" applyBorder="1" applyAlignment="1">
      <alignment horizontal="center" vertical="center" wrapText="1"/>
    </xf>
    <xf numFmtId="165" fontId="8" fillId="2" borderId="46" xfId="0" applyNumberFormat="1" applyFont="1" applyFill="1" applyBorder="1" applyAlignment="1">
      <alignment horizontal="center" vertical="center" wrapText="1"/>
    </xf>
    <xf numFmtId="165" fontId="8" fillId="2" borderId="47" xfId="0" applyNumberFormat="1" applyFont="1" applyFill="1" applyBorder="1" applyAlignment="1">
      <alignment horizontal="center" vertical="center" wrapText="1"/>
    </xf>
    <xf numFmtId="165" fontId="8" fillId="2" borderId="38" xfId="0" applyNumberFormat="1" applyFont="1" applyFill="1" applyBorder="1" applyAlignment="1">
      <alignment horizontal="center" vertical="center" wrapText="1"/>
    </xf>
    <xf numFmtId="165" fontId="8" fillId="2" borderId="33" xfId="0" applyNumberFormat="1" applyFont="1" applyFill="1" applyBorder="1" applyAlignment="1">
      <alignment horizontal="center" vertical="center" wrapText="1"/>
    </xf>
    <xf numFmtId="165" fontId="8" fillId="2" borderId="34" xfId="0" applyNumberFormat="1" applyFont="1" applyFill="1" applyBorder="1" applyAlignment="1">
      <alignment horizontal="center" vertical="center" wrapText="1"/>
    </xf>
    <xf numFmtId="49" fontId="2" fillId="0" borderId="38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/>
    </xf>
    <xf numFmtId="49" fontId="1" fillId="0" borderId="38" xfId="0" applyNumberFormat="1" applyFont="1" applyFill="1" applyBorder="1" applyAlignment="1">
      <alignment horizontal="left" vertical="center"/>
    </xf>
    <xf numFmtId="49" fontId="1" fillId="0" borderId="34" xfId="0" applyNumberFormat="1" applyFont="1" applyFill="1" applyBorder="1" applyAlignment="1">
      <alignment horizontal="left" vertical="center"/>
    </xf>
    <xf numFmtId="0" fontId="4" fillId="0" borderId="38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/>
    </xf>
    <xf numFmtId="0" fontId="4" fillId="0" borderId="6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7" fillId="6" borderId="46" xfId="0" applyFont="1" applyFill="1" applyBorder="1" applyAlignment="1">
      <alignment horizontal="center" vertical="center" wrapText="1"/>
    </xf>
    <xf numFmtId="0" fontId="7" fillId="6" borderId="47" xfId="0" applyFont="1" applyFill="1" applyBorder="1" applyAlignment="1">
      <alignment horizontal="center" vertical="center" wrapText="1"/>
    </xf>
    <xf numFmtId="41" fontId="8" fillId="6" borderId="46" xfId="0" applyNumberFormat="1" applyFont="1" applyFill="1" applyBorder="1" applyAlignment="1">
      <alignment horizontal="center" vertical="center" wrapText="1"/>
    </xf>
    <xf numFmtId="41" fontId="8" fillId="6" borderId="47" xfId="0" applyNumberFormat="1" applyFont="1" applyFill="1" applyBorder="1" applyAlignment="1">
      <alignment horizontal="center" vertical="center" wrapText="1"/>
    </xf>
    <xf numFmtId="165" fontId="8" fillId="6" borderId="38" xfId="0" applyNumberFormat="1" applyFont="1" applyFill="1" applyBorder="1" applyAlignment="1">
      <alignment horizontal="center" vertical="center" wrapText="1"/>
    </xf>
    <xf numFmtId="165" fontId="8" fillId="6" borderId="33" xfId="0" applyNumberFormat="1" applyFont="1" applyFill="1" applyBorder="1" applyAlignment="1">
      <alignment horizontal="center" vertical="center" wrapText="1"/>
    </xf>
    <xf numFmtId="165" fontId="8" fillId="6" borderId="34" xfId="0" applyNumberFormat="1" applyFont="1" applyFill="1" applyBorder="1" applyAlignment="1">
      <alignment horizontal="center" vertical="center" wrapText="1"/>
    </xf>
    <xf numFmtId="165" fontId="8" fillId="6" borderId="46" xfId="0" applyNumberFormat="1" applyFont="1" applyFill="1" applyBorder="1" applyAlignment="1">
      <alignment horizontal="center" vertical="center" wrapText="1"/>
    </xf>
    <xf numFmtId="165" fontId="8" fillId="6" borderId="47" xfId="0" applyNumberFormat="1" applyFont="1" applyFill="1" applyBorder="1" applyAlignment="1">
      <alignment horizontal="center" vertical="center" wrapText="1"/>
    </xf>
    <xf numFmtId="165" fontId="8" fillId="6" borderId="52" xfId="0" applyNumberFormat="1" applyFont="1" applyFill="1" applyBorder="1" applyAlignment="1">
      <alignment horizontal="center" vertical="center" wrapText="1"/>
    </xf>
    <xf numFmtId="165" fontId="8" fillId="6" borderId="53" xfId="0" applyNumberFormat="1" applyFont="1" applyFill="1" applyBorder="1" applyAlignment="1">
      <alignment horizontal="center" vertical="center" wrapText="1"/>
    </xf>
    <xf numFmtId="165" fontId="8" fillId="6" borderId="42" xfId="0" applyNumberFormat="1" applyFont="1" applyFill="1" applyBorder="1" applyAlignment="1">
      <alignment horizontal="center" vertical="center" wrapText="1"/>
    </xf>
    <xf numFmtId="165" fontId="8" fillId="6" borderId="15" xfId="0" applyNumberFormat="1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top"/>
    </xf>
    <xf numFmtId="0" fontId="6" fillId="0" borderId="39" xfId="0" applyFont="1" applyFill="1" applyBorder="1" applyAlignment="1">
      <alignment horizontal="center" vertical="top"/>
    </xf>
    <xf numFmtId="0" fontId="6" fillId="0" borderId="32" xfId="0" applyFont="1" applyFill="1" applyBorder="1" applyAlignment="1">
      <alignment horizontal="center" vertical="top"/>
    </xf>
    <xf numFmtId="0" fontId="6" fillId="0" borderId="49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horizontal="center" vertical="top"/>
    </xf>
    <xf numFmtId="0" fontId="6" fillId="0" borderId="50" xfId="0" applyFont="1" applyFill="1" applyBorder="1" applyAlignment="1">
      <alignment horizontal="center" vertical="top"/>
    </xf>
    <xf numFmtId="0" fontId="6" fillId="0" borderId="51" xfId="0" applyFont="1" applyFill="1" applyBorder="1" applyAlignment="1">
      <alignment horizontal="center" vertical="top"/>
    </xf>
    <xf numFmtId="0" fontId="6" fillId="0" borderId="54" xfId="0" applyFont="1" applyFill="1" applyBorder="1" applyAlignment="1">
      <alignment horizontal="center" vertical="top"/>
    </xf>
    <xf numFmtId="0" fontId="6" fillId="0" borderId="64" xfId="0" applyFont="1" applyFill="1" applyBorder="1" applyAlignment="1">
      <alignment horizontal="center" vertical="top"/>
    </xf>
    <xf numFmtId="0" fontId="6" fillId="0" borderId="10" xfId="0" applyFont="1" applyFill="1" applyBorder="1" applyAlignment="1">
      <alignment horizontal="left" vertical="top"/>
    </xf>
    <xf numFmtId="0" fontId="6" fillId="0" borderId="13" xfId="0" applyFont="1" applyFill="1" applyBorder="1" applyAlignment="1">
      <alignment horizontal="left" vertical="top"/>
    </xf>
    <xf numFmtId="0" fontId="6" fillId="0" borderId="24" xfId="0" applyFont="1" applyFill="1" applyBorder="1" applyAlignment="1">
      <alignment horizontal="left" vertical="top"/>
    </xf>
    <xf numFmtId="0" fontId="6" fillId="0" borderId="27" xfId="0" applyFont="1" applyFill="1" applyBorder="1" applyAlignment="1">
      <alignment horizontal="left" vertical="top"/>
    </xf>
    <xf numFmtId="0" fontId="6" fillId="0" borderId="2" xfId="0" applyFont="1" applyFill="1" applyBorder="1" applyAlignment="1">
      <alignment horizontal="left" vertical="top"/>
    </xf>
    <xf numFmtId="0" fontId="6" fillId="0" borderId="5" xfId="0" applyFont="1" applyFill="1" applyBorder="1" applyAlignment="1">
      <alignment horizontal="left" vertical="top"/>
    </xf>
    <xf numFmtId="0" fontId="13" fillId="6" borderId="38" xfId="0" applyFont="1" applyFill="1" applyBorder="1" applyAlignment="1">
      <alignment horizontal="center"/>
    </xf>
    <xf numFmtId="0" fontId="13" fillId="6" borderId="33" xfId="0" applyFont="1" applyFill="1" applyBorder="1" applyAlignment="1">
      <alignment horizontal="center"/>
    </xf>
    <xf numFmtId="0" fontId="13" fillId="6" borderId="34" xfId="0" applyFont="1" applyFill="1" applyBorder="1" applyAlignment="1">
      <alignment horizontal="center"/>
    </xf>
  </cellXfs>
  <cellStyles count="5">
    <cellStyle name="Обычный" xfId="0" builtinId="0"/>
    <cellStyle name="Обычный 2" xfId="3"/>
    <cellStyle name="Обычный_Лист1" xfId="4"/>
    <cellStyle name="Обычный_Лист1_2" xfId="2"/>
    <cellStyle name="Финансовы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17"/>
  <sheetViews>
    <sheetView zoomScaleNormal="100" workbookViewId="0">
      <selection activeCell="J4" sqref="J4"/>
    </sheetView>
  </sheetViews>
  <sheetFormatPr defaultColWidth="8.85546875" defaultRowHeight="12" outlineLevelRow="2" x14ac:dyDescent="0.2"/>
  <cols>
    <col min="1" max="1" width="33.28515625" style="4" customWidth="1"/>
    <col min="2" max="2" width="10.7109375" style="5" customWidth="1"/>
    <col min="3" max="5" width="12.7109375" style="6" customWidth="1"/>
    <col min="6" max="6" width="13.85546875" style="6" customWidth="1"/>
    <col min="7" max="7" width="12.85546875" style="6" customWidth="1"/>
    <col min="8" max="8" width="17.7109375" style="220" customWidth="1"/>
    <col min="9" max="9" width="13.28515625" style="220" customWidth="1"/>
    <col min="10" max="10" width="15.28515625" style="7" customWidth="1"/>
    <col min="11" max="11" width="13.5703125" style="6" customWidth="1"/>
    <col min="12" max="12" width="15.42578125" style="6" customWidth="1"/>
    <col min="13" max="16384" width="8.85546875" style="4"/>
  </cols>
  <sheetData>
    <row r="1" spans="1:12" s="2" customFormat="1" ht="15" x14ac:dyDescent="0.25">
      <c r="A1" s="325" t="s">
        <v>7</v>
      </c>
      <c r="B1" s="325"/>
      <c r="C1" s="325"/>
      <c r="D1" s="325"/>
      <c r="E1" s="325"/>
      <c r="F1" s="325"/>
      <c r="G1" s="325"/>
      <c r="H1" s="325"/>
      <c r="I1" s="325"/>
      <c r="J1" s="325"/>
      <c r="K1" s="325"/>
      <c r="L1" s="325"/>
    </row>
    <row r="2" spans="1:12" s="2" customFormat="1" ht="15.75" thickBot="1" x14ac:dyDescent="0.3">
      <c r="A2" s="145"/>
      <c r="B2" s="145"/>
      <c r="C2" s="145"/>
      <c r="D2" s="145"/>
      <c r="E2" s="145"/>
      <c r="F2" s="145"/>
      <c r="G2" s="145"/>
      <c r="H2" s="219"/>
      <c r="I2" s="219"/>
      <c r="J2" s="145"/>
      <c r="K2" s="145"/>
      <c r="L2" s="145"/>
    </row>
    <row r="3" spans="1:12" s="3" customFormat="1" ht="15.75" thickBot="1" x14ac:dyDescent="0.3">
      <c r="A3" s="1" t="s">
        <v>66</v>
      </c>
      <c r="B3" s="343" t="s">
        <v>90</v>
      </c>
      <c r="C3" s="344"/>
      <c r="D3" s="344"/>
      <c r="E3" s="344"/>
      <c r="F3" s="345"/>
      <c r="H3" s="346" t="s">
        <v>65</v>
      </c>
      <c r="I3" s="347"/>
      <c r="J3" s="348" t="s">
        <v>171</v>
      </c>
      <c r="K3" s="349"/>
      <c r="L3" s="350"/>
    </row>
    <row r="4" spans="1:12" ht="12.75" thickBot="1" x14ac:dyDescent="0.25"/>
    <row r="5" spans="1:12" s="8" customFormat="1" ht="11.45" customHeight="1" thickBot="1" x14ac:dyDescent="0.25">
      <c r="A5" s="334" t="s">
        <v>63</v>
      </c>
      <c r="B5" s="336" t="s">
        <v>13</v>
      </c>
      <c r="C5" s="340" t="s">
        <v>169</v>
      </c>
      <c r="D5" s="341"/>
      <c r="E5" s="341"/>
      <c r="F5" s="342"/>
      <c r="G5" s="338" t="s">
        <v>1</v>
      </c>
      <c r="H5" s="326" t="s">
        <v>92</v>
      </c>
      <c r="I5" s="328" t="s">
        <v>89</v>
      </c>
      <c r="J5" s="330" t="s">
        <v>2</v>
      </c>
      <c r="K5" s="332" t="s">
        <v>81</v>
      </c>
      <c r="L5" s="332" t="s">
        <v>88</v>
      </c>
    </row>
    <row r="6" spans="1:12" s="12" customFormat="1" ht="54" customHeight="1" thickBot="1" x14ac:dyDescent="0.3">
      <c r="A6" s="335"/>
      <c r="B6" s="337"/>
      <c r="C6" s="9" t="s">
        <v>52</v>
      </c>
      <c r="D6" s="10" t="s">
        <v>53</v>
      </c>
      <c r="E6" s="10" t="s">
        <v>75</v>
      </c>
      <c r="F6" s="11" t="s">
        <v>0</v>
      </c>
      <c r="G6" s="339"/>
      <c r="H6" s="327"/>
      <c r="I6" s="329"/>
      <c r="J6" s="331"/>
      <c r="K6" s="333"/>
      <c r="L6" s="333"/>
    </row>
    <row r="7" spans="1:12" s="21" customFormat="1" x14ac:dyDescent="0.2">
      <c r="A7" s="13" t="s">
        <v>91</v>
      </c>
      <c r="B7" s="14">
        <v>367</v>
      </c>
      <c r="C7" s="174">
        <v>28431833.259999998</v>
      </c>
      <c r="D7" s="175">
        <v>8119989.8699999992</v>
      </c>
      <c r="E7" s="176"/>
      <c r="F7" s="176">
        <v>36551823.130000003</v>
      </c>
      <c r="G7" s="183">
        <f>F7/B7</f>
        <v>99596.248310626717</v>
      </c>
      <c r="H7" s="184">
        <v>19546539.469999999</v>
      </c>
      <c r="I7" s="185">
        <v>3121520</v>
      </c>
      <c r="J7" s="19">
        <f>I7/F7</f>
        <v>8.5399844185555948E-2</v>
      </c>
      <c r="K7" s="15">
        <v>0</v>
      </c>
      <c r="L7" s="20">
        <v>0</v>
      </c>
    </row>
    <row r="8" spans="1:12" s="21" customFormat="1" x14ac:dyDescent="0.2">
      <c r="A8" s="22" t="s">
        <v>60</v>
      </c>
      <c r="B8" s="23"/>
      <c r="C8" s="177"/>
      <c r="D8" s="178"/>
      <c r="E8" s="179"/>
      <c r="F8" s="179"/>
      <c r="G8" s="27" t="e">
        <f>F8/B8</f>
        <v>#DIV/0!</v>
      </c>
      <c r="H8" s="221"/>
      <c r="I8" s="226"/>
      <c r="J8" s="28" t="e">
        <f>I8/F8</f>
        <v>#DIV/0!</v>
      </c>
      <c r="K8" s="24"/>
      <c r="L8" s="29"/>
    </row>
    <row r="9" spans="1:12" s="21" customFormat="1" ht="12.75" thickBot="1" x14ac:dyDescent="0.25">
      <c r="A9" s="30" t="s">
        <v>61</v>
      </c>
      <c r="B9" s="31"/>
      <c r="C9" s="180"/>
      <c r="D9" s="181"/>
      <c r="E9" s="182"/>
      <c r="F9" s="182"/>
      <c r="G9" s="35" t="e">
        <f>F9/B9</f>
        <v>#DIV/0!</v>
      </c>
      <c r="H9" s="222"/>
      <c r="I9" s="227"/>
      <c r="J9" s="36" t="e">
        <f>I9/F9</f>
        <v>#DIV/0!</v>
      </c>
      <c r="K9" s="32"/>
      <c r="L9" s="37"/>
    </row>
    <row r="10" spans="1:12" s="21" customFormat="1" ht="12.75" thickBot="1" x14ac:dyDescent="0.25">
      <c r="A10" s="38" t="s">
        <v>6</v>
      </c>
      <c r="B10" s="39"/>
      <c r="C10" s="40"/>
      <c r="D10" s="41"/>
      <c r="E10" s="42"/>
      <c r="F10" s="42"/>
      <c r="G10" s="43" t="e">
        <f>F10/B10</f>
        <v>#DIV/0!</v>
      </c>
      <c r="H10" s="223"/>
      <c r="I10" s="228"/>
      <c r="J10" s="44" t="e">
        <f>I10/F10</f>
        <v>#DIV/0!</v>
      </c>
      <c r="K10" s="40"/>
      <c r="L10" s="45"/>
    </row>
    <row r="11" spans="1:12" s="52" customFormat="1" ht="9" customHeight="1" thickBot="1" x14ac:dyDescent="0.25">
      <c r="A11" s="46"/>
      <c r="B11" s="47"/>
      <c r="C11" s="48"/>
      <c r="D11" s="48"/>
      <c r="E11" s="48"/>
      <c r="F11" s="49"/>
      <c r="G11" s="48"/>
      <c r="H11" s="208"/>
      <c r="I11" s="229"/>
      <c r="J11" s="50"/>
      <c r="K11" s="49"/>
      <c r="L11" s="51"/>
    </row>
    <row r="12" spans="1:12" s="53" customFormat="1" ht="12.75" thickBot="1" x14ac:dyDescent="0.25">
      <c r="A12" s="305" t="s">
        <v>62</v>
      </c>
      <c r="B12" s="306"/>
      <c r="C12" s="306"/>
      <c r="D12" s="306"/>
      <c r="E12" s="306"/>
      <c r="F12" s="306"/>
      <c r="G12" s="306"/>
      <c r="H12" s="306"/>
      <c r="I12" s="306"/>
      <c r="J12" s="306"/>
      <c r="K12" s="306"/>
      <c r="L12" s="307"/>
    </row>
    <row r="13" spans="1:12" s="52" customFormat="1" ht="9.75" customHeight="1" thickBot="1" x14ac:dyDescent="0.25">
      <c r="A13" s="46"/>
      <c r="B13" s="47"/>
      <c r="C13" s="48"/>
      <c r="D13" s="48"/>
      <c r="E13" s="48"/>
      <c r="F13" s="49"/>
      <c r="G13" s="48"/>
      <c r="H13" s="208"/>
      <c r="I13" s="229"/>
      <c r="J13" s="50"/>
      <c r="K13" s="49"/>
      <c r="L13" s="51"/>
    </row>
    <row r="14" spans="1:12" s="52" customFormat="1" ht="12.75" thickBot="1" x14ac:dyDescent="0.25">
      <c r="A14" s="105" t="s">
        <v>8</v>
      </c>
      <c r="B14" s="106">
        <v>21</v>
      </c>
      <c r="C14" s="275">
        <v>15283262.65</v>
      </c>
      <c r="D14" s="276">
        <v>5285196.0599999996</v>
      </c>
      <c r="E14" s="266"/>
      <c r="F14" s="266">
        <v>20568458.710000001</v>
      </c>
      <c r="G14" s="110">
        <f>F14/B14</f>
        <v>979450.41476190486</v>
      </c>
      <c r="H14" s="187">
        <v>10995624.23</v>
      </c>
      <c r="I14" s="188">
        <v>2292260</v>
      </c>
      <c r="J14" s="122">
        <f>I14/F14</f>
        <v>0.11144539473371166</v>
      </c>
      <c r="K14" s="111">
        <v>0</v>
      </c>
      <c r="L14" s="112">
        <v>0</v>
      </c>
    </row>
    <row r="15" spans="1:12" s="52" customFormat="1" ht="14.25" customHeight="1" thickBot="1" x14ac:dyDescent="0.25">
      <c r="A15" s="46"/>
      <c r="B15" s="47"/>
      <c r="C15" s="48"/>
      <c r="D15" s="48"/>
      <c r="E15" s="48"/>
      <c r="F15" s="49"/>
      <c r="G15" s="48"/>
      <c r="H15" s="208"/>
      <c r="I15" s="229"/>
      <c r="J15" s="50"/>
      <c r="K15" s="49"/>
      <c r="L15" s="51"/>
    </row>
    <row r="16" spans="1:12" s="53" customFormat="1" ht="12.75" hidden="1" outlineLevel="1" thickBot="1" x14ac:dyDescent="0.25">
      <c r="A16" s="302" t="s">
        <v>35</v>
      </c>
      <c r="B16" s="303"/>
      <c r="C16" s="303"/>
      <c r="D16" s="303"/>
      <c r="E16" s="303"/>
      <c r="F16" s="303"/>
      <c r="G16" s="303"/>
      <c r="H16" s="303"/>
      <c r="I16" s="303"/>
      <c r="J16" s="303"/>
      <c r="K16" s="303"/>
      <c r="L16" s="304"/>
    </row>
    <row r="17" spans="1:12" s="52" customFormat="1" ht="12" hidden="1" customHeight="1" outlineLevel="1" thickBot="1" x14ac:dyDescent="0.25">
      <c r="A17" s="54"/>
      <c r="B17" s="55"/>
      <c r="C17" s="56"/>
      <c r="D17" s="56"/>
      <c r="E17" s="56"/>
      <c r="F17" s="57"/>
      <c r="G17" s="56"/>
      <c r="H17" s="224"/>
      <c r="I17" s="230"/>
      <c r="J17" s="58"/>
      <c r="K17" s="57"/>
      <c r="L17" s="59"/>
    </row>
    <row r="18" spans="1:12" s="52" customFormat="1" ht="12" hidden="1" customHeight="1" outlineLevel="1" x14ac:dyDescent="0.2">
      <c r="A18" s="60" t="s">
        <v>27</v>
      </c>
      <c r="B18" s="61"/>
      <c r="C18" s="62"/>
      <c r="D18" s="63"/>
      <c r="E18" s="64"/>
      <c r="F18" s="64"/>
      <c r="G18" s="65" t="e">
        <f>F18/B18</f>
        <v>#DIV/0!</v>
      </c>
      <c r="H18" s="214"/>
      <c r="I18" s="215"/>
      <c r="J18" s="66" t="e">
        <f>I18/F18</f>
        <v>#DIV/0!</v>
      </c>
      <c r="K18" s="62"/>
      <c r="L18" s="67"/>
    </row>
    <row r="19" spans="1:12" s="76" customFormat="1" ht="11.25" hidden="1" outlineLevel="2" x14ac:dyDescent="0.2">
      <c r="A19" s="68" t="s">
        <v>25</v>
      </c>
      <c r="B19" s="69"/>
      <c r="C19" s="195"/>
      <c r="D19" s="196"/>
      <c r="E19" s="197"/>
      <c r="F19" s="197"/>
      <c r="G19" s="73" t="e">
        <f>F19/B19</f>
        <v>#DIV/0!</v>
      </c>
      <c r="I19" s="200"/>
      <c r="J19" s="74" t="e">
        <f>I19/F19</f>
        <v>#DIV/0!</v>
      </c>
      <c r="K19" s="70"/>
      <c r="L19" s="75"/>
    </row>
    <row r="20" spans="1:12" s="76" customFormat="1" hidden="1" outlineLevel="2" thickBot="1" x14ac:dyDescent="0.25">
      <c r="A20" s="77" t="s">
        <v>26</v>
      </c>
      <c r="B20" s="78">
        <v>21</v>
      </c>
      <c r="C20" s="189">
        <v>15283262.65</v>
      </c>
      <c r="D20" s="190">
        <v>5285196.0599999996</v>
      </c>
      <c r="E20" s="191"/>
      <c r="F20" s="191">
        <f>C20+D20</f>
        <v>20568458.710000001</v>
      </c>
      <c r="G20" s="82">
        <f>F20/B20</f>
        <v>979450.41476190486</v>
      </c>
      <c r="H20" s="199">
        <v>10995624.23</v>
      </c>
      <c r="I20" s="194">
        <v>2292260</v>
      </c>
      <c r="J20" s="83">
        <f>I20/F20</f>
        <v>0.11144539473371166</v>
      </c>
      <c r="K20" s="79">
        <v>0</v>
      </c>
      <c r="L20" s="84">
        <v>0</v>
      </c>
    </row>
    <row r="21" spans="1:12" s="52" customFormat="1" ht="4.9000000000000004" hidden="1" customHeight="1" outlineLevel="1" thickBot="1" x14ac:dyDescent="0.25">
      <c r="A21" s="46"/>
      <c r="B21" s="47"/>
      <c r="C21" s="207"/>
      <c r="D21" s="207"/>
      <c r="E21" s="207"/>
      <c r="F21" s="208"/>
      <c r="G21" s="48"/>
      <c r="H21" s="208"/>
      <c r="I21" s="209"/>
      <c r="J21" s="7"/>
      <c r="K21" s="49"/>
      <c r="L21" s="51"/>
    </row>
    <row r="22" spans="1:12" s="52" customFormat="1" ht="12" hidden="1" customHeight="1" outlineLevel="1" x14ac:dyDescent="0.2">
      <c r="A22" s="60" t="s">
        <v>20</v>
      </c>
      <c r="B22" s="61"/>
      <c r="C22" s="210"/>
      <c r="D22" s="211"/>
      <c r="E22" s="212"/>
      <c r="F22" s="212"/>
      <c r="G22" s="65" t="e">
        <f>F22/B22</f>
        <v>#DIV/0!</v>
      </c>
      <c r="H22" s="214"/>
      <c r="I22" s="215"/>
      <c r="J22" s="66" t="e">
        <f>I22/F22</f>
        <v>#DIV/0!</v>
      </c>
      <c r="K22" s="62"/>
      <c r="L22" s="67"/>
    </row>
    <row r="23" spans="1:12" s="76" customFormat="1" ht="11.25" hidden="1" outlineLevel="2" x14ac:dyDescent="0.2">
      <c r="A23" s="68" t="s">
        <v>3</v>
      </c>
      <c r="B23" s="69">
        <v>4</v>
      </c>
      <c r="C23" s="195">
        <v>10986749.279999999</v>
      </c>
      <c r="D23" s="196">
        <v>3422083.39</v>
      </c>
      <c r="E23" s="197"/>
      <c r="F23" s="197">
        <f>C23+D23</f>
        <v>14408832.67</v>
      </c>
      <c r="G23" s="73">
        <f>F23/B23</f>
        <v>3602208.1675</v>
      </c>
      <c r="H23" s="199">
        <v>6248682.6299999999</v>
      </c>
      <c r="I23" s="200">
        <v>773178</v>
      </c>
      <c r="J23" s="74">
        <f>I23/F23</f>
        <v>5.3660002701662296E-2</v>
      </c>
      <c r="K23" s="70">
        <v>0</v>
      </c>
      <c r="L23" s="75">
        <v>0</v>
      </c>
    </row>
    <row r="24" spans="1:12" s="76" customFormat="1" ht="11.25" hidden="1" outlineLevel="2" x14ac:dyDescent="0.2">
      <c r="A24" s="68" t="s">
        <v>5</v>
      </c>
      <c r="B24" s="69"/>
      <c r="C24" s="195"/>
      <c r="D24" s="196"/>
      <c r="E24" s="197"/>
      <c r="F24" s="197"/>
      <c r="G24" s="73" t="e">
        <f>F24/B24</f>
        <v>#DIV/0!</v>
      </c>
      <c r="H24" s="199"/>
      <c r="I24" s="200"/>
      <c r="J24" s="74" t="e">
        <f>I24/F24</f>
        <v>#DIV/0!</v>
      </c>
      <c r="K24" s="70"/>
      <c r="L24" s="75"/>
    </row>
    <row r="25" spans="1:12" s="76" customFormat="1" ht="11.25" hidden="1" outlineLevel="2" x14ac:dyDescent="0.2">
      <c r="A25" s="85" t="s">
        <v>4</v>
      </c>
      <c r="B25" s="86">
        <v>16</v>
      </c>
      <c r="C25" s="201">
        <v>2704609.74</v>
      </c>
      <c r="D25" s="202">
        <v>844561.86</v>
      </c>
      <c r="E25" s="203"/>
      <c r="F25" s="203">
        <f>C25+D25</f>
        <v>3549171.6</v>
      </c>
      <c r="G25" s="90">
        <f>F25/B25</f>
        <v>221823.22500000001</v>
      </c>
      <c r="H25" s="205">
        <v>3549206.85</v>
      </c>
      <c r="I25" s="206">
        <v>1021870</v>
      </c>
      <c r="J25" s="91">
        <f>I25/F25</f>
        <v>0.2879178904733713</v>
      </c>
      <c r="K25" s="87">
        <v>0</v>
      </c>
      <c r="L25" s="92">
        <v>0</v>
      </c>
    </row>
    <row r="26" spans="1:12" s="76" customFormat="1" hidden="1" outlineLevel="2" thickBot="1" x14ac:dyDescent="0.25">
      <c r="A26" s="85" t="s">
        <v>16</v>
      </c>
      <c r="B26" s="78">
        <v>1</v>
      </c>
      <c r="C26" s="201">
        <v>1591903.63</v>
      </c>
      <c r="D26" s="201">
        <v>1018550.81</v>
      </c>
      <c r="E26" s="203"/>
      <c r="F26" s="190">
        <f>C26+D26</f>
        <v>2610454.44</v>
      </c>
      <c r="G26" s="285">
        <f>F26/B26</f>
        <v>2610454.44</v>
      </c>
      <c r="H26" s="205">
        <v>1197734.75</v>
      </c>
      <c r="I26" s="194">
        <v>497212</v>
      </c>
      <c r="J26" s="83">
        <f>I26/F26</f>
        <v>0.19046951840308693</v>
      </c>
      <c r="K26" s="79">
        <v>0</v>
      </c>
      <c r="L26" s="84">
        <v>0</v>
      </c>
    </row>
    <row r="27" spans="1:12" ht="4.9000000000000004" hidden="1" customHeight="1" outlineLevel="1" thickBot="1" x14ac:dyDescent="0.25">
      <c r="A27" s="46"/>
      <c r="B27" s="47"/>
      <c r="C27" s="207"/>
      <c r="D27" s="207"/>
      <c r="E27" s="207"/>
      <c r="F27" s="286"/>
      <c r="G27" s="48"/>
      <c r="H27" s="208"/>
      <c r="I27" s="209"/>
      <c r="K27" s="49"/>
      <c r="L27" s="51"/>
    </row>
    <row r="28" spans="1:12" s="52" customFormat="1" ht="12" hidden="1" customHeight="1" outlineLevel="1" x14ac:dyDescent="0.2">
      <c r="A28" s="60" t="s">
        <v>21</v>
      </c>
      <c r="B28" s="61"/>
      <c r="C28" s="287"/>
      <c r="D28" s="288"/>
      <c r="E28" s="212"/>
      <c r="F28" s="212"/>
      <c r="G28" s="65" t="e">
        <f>F28/B28</f>
        <v>#DIV/0!</v>
      </c>
      <c r="H28" s="214"/>
      <c r="I28" s="215"/>
      <c r="J28" s="66" t="e">
        <f>I28/F28</f>
        <v>#DIV/0!</v>
      </c>
      <c r="K28" s="62"/>
      <c r="L28" s="67"/>
    </row>
    <row r="29" spans="1:12" s="76" customFormat="1" ht="11.25" hidden="1" outlineLevel="2" x14ac:dyDescent="0.2">
      <c r="A29" s="68" t="s">
        <v>14</v>
      </c>
      <c r="B29" s="69">
        <v>20</v>
      </c>
      <c r="C29" s="195">
        <v>10256912.74</v>
      </c>
      <c r="D29" s="196">
        <v>3594402.2099999995</v>
      </c>
      <c r="E29" s="197"/>
      <c r="F29" s="197">
        <f>C29+D29</f>
        <v>13851314.949999999</v>
      </c>
      <c r="G29" s="73">
        <f>F29/B29</f>
        <v>692565.74749999994</v>
      </c>
      <c r="H29" s="199">
        <v>7931561.1600000001</v>
      </c>
      <c r="I29" s="200">
        <v>2147662</v>
      </c>
      <c r="J29" s="74">
        <f>I29/F29</f>
        <v>0.155051127474363</v>
      </c>
      <c r="K29" s="70">
        <v>0</v>
      </c>
      <c r="L29" s="75">
        <v>0</v>
      </c>
    </row>
    <row r="30" spans="1:12" s="76" customFormat="1" ht="11.25" hidden="1" outlineLevel="2" x14ac:dyDescent="0.2">
      <c r="A30" s="68" t="s">
        <v>15</v>
      </c>
      <c r="B30" s="69">
        <v>1</v>
      </c>
      <c r="C30" s="289">
        <v>5026349.91</v>
      </c>
      <c r="D30" s="289">
        <v>1690793.85</v>
      </c>
      <c r="E30" s="197"/>
      <c r="F30" s="197">
        <f>C30+D30</f>
        <v>6717143.7599999998</v>
      </c>
      <c r="G30" s="73">
        <f>F30/B30</f>
        <v>6717143.7599999998</v>
      </c>
      <c r="H30" s="199">
        <v>3064063.07</v>
      </c>
      <c r="I30" s="200">
        <v>144598</v>
      </c>
      <c r="J30" s="74">
        <f>I30/F30</f>
        <v>2.152670914400677E-2</v>
      </c>
      <c r="K30" s="70">
        <v>0</v>
      </c>
      <c r="L30" s="75">
        <v>0</v>
      </c>
    </row>
    <row r="31" spans="1:12" s="76" customFormat="1" ht="11.25" hidden="1" outlineLevel="2" x14ac:dyDescent="0.2">
      <c r="A31" s="68" t="s">
        <v>54</v>
      </c>
      <c r="B31" s="69"/>
      <c r="C31" s="195"/>
      <c r="D31" s="196"/>
      <c r="E31" s="197"/>
      <c r="F31" s="197"/>
      <c r="G31" s="73" t="e">
        <f>F31/B31</f>
        <v>#DIV/0!</v>
      </c>
      <c r="H31" s="199"/>
      <c r="I31" s="200"/>
      <c r="J31" s="74" t="e">
        <f>I31/F31</f>
        <v>#DIV/0!</v>
      </c>
      <c r="K31" s="70"/>
      <c r="L31" s="75"/>
    </row>
    <row r="32" spans="1:12" s="76" customFormat="1" hidden="1" outlineLevel="2" thickBot="1" x14ac:dyDescent="0.25">
      <c r="A32" s="77" t="s">
        <v>16</v>
      </c>
      <c r="B32" s="78"/>
      <c r="C32" s="189"/>
      <c r="D32" s="190"/>
      <c r="E32" s="191"/>
      <c r="F32" s="191"/>
      <c r="G32" s="82" t="e">
        <f>F32/B32</f>
        <v>#DIV/0!</v>
      </c>
      <c r="H32" s="193"/>
      <c r="I32" s="194"/>
      <c r="J32" s="83" t="e">
        <f>I32/F32</f>
        <v>#DIV/0!</v>
      </c>
      <c r="K32" s="79"/>
      <c r="L32" s="84"/>
    </row>
    <row r="33" spans="1:12" s="52" customFormat="1" ht="4.9000000000000004" hidden="1" customHeight="1" outlineLevel="1" thickBot="1" x14ac:dyDescent="0.25">
      <c r="A33" s="46"/>
      <c r="B33" s="47"/>
      <c r="C33" s="207"/>
      <c r="D33" s="207"/>
      <c r="E33" s="207"/>
      <c r="F33" s="208"/>
      <c r="G33" s="48"/>
      <c r="H33" s="208"/>
      <c r="I33" s="209"/>
      <c r="J33" s="7"/>
      <c r="K33" s="49"/>
      <c r="L33" s="51"/>
    </row>
    <row r="34" spans="1:12" s="52" customFormat="1" ht="12" hidden="1" customHeight="1" outlineLevel="1" x14ac:dyDescent="0.2">
      <c r="A34" s="60" t="s">
        <v>58</v>
      </c>
      <c r="B34" s="61"/>
      <c r="C34" s="210"/>
      <c r="D34" s="211"/>
      <c r="E34" s="212"/>
      <c r="F34" s="212"/>
      <c r="G34" s="65" t="e">
        <f>F34/B34</f>
        <v>#DIV/0!</v>
      </c>
      <c r="H34" s="214"/>
      <c r="I34" s="215"/>
      <c r="J34" s="66" t="e">
        <f>I34/F34</f>
        <v>#DIV/0!</v>
      </c>
      <c r="K34" s="62"/>
      <c r="L34" s="67"/>
    </row>
    <row r="35" spans="1:12" s="76" customFormat="1" ht="11.25" hidden="1" outlineLevel="2" x14ac:dyDescent="0.2">
      <c r="A35" s="68" t="s">
        <v>25</v>
      </c>
      <c r="B35" s="69">
        <v>20</v>
      </c>
      <c r="C35" s="195">
        <v>10256912.74</v>
      </c>
      <c r="D35" s="196">
        <v>3594402.2099999995</v>
      </c>
      <c r="E35" s="197"/>
      <c r="F35" s="197">
        <v>13851314.949999999</v>
      </c>
      <c r="G35" s="73">
        <f>F35/B35</f>
        <v>692565.74749999994</v>
      </c>
      <c r="H35" s="199">
        <v>7931561.1600000001</v>
      </c>
      <c r="I35" s="200">
        <v>2147662</v>
      </c>
      <c r="J35" s="74">
        <f>I35/F35</f>
        <v>0.155051127474363</v>
      </c>
      <c r="K35" s="70">
        <v>0</v>
      </c>
      <c r="L35" s="75">
        <v>0</v>
      </c>
    </row>
    <row r="36" spans="1:12" s="76" customFormat="1" hidden="1" outlineLevel="2" thickBot="1" x14ac:dyDescent="0.25">
      <c r="A36" s="77" t="s">
        <v>26</v>
      </c>
      <c r="B36" s="78">
        <v>1</v>
      </c>
      <c r="C36" s="195">
        <v>5026349.91</v>
      </c>
      <c r="D36" s="196">
        <v>1690793.85</v>
      </c>
      <c r="E36" s="197"/>
      <c r="F36" s="197">
        <v>6717143.7599999998</v>
      </c>
      <c r="G36" s="82">
        <f>F36/B36</f>
        <v>6717143.7599999998</v>
      </c>
      <c r="H36" s="199">
        <v>3064063.07</v>
      </c>
      <c r="I36" s="200">
        <v>144598</v>
      </c>
      <c r="J36" s="83">
        <f>I36/F36</f>
        <v>2.152670914400677E-2</v>
      </c>
      <c r="K36" s="79">
        <v>0</v>
      </c>
      <c r="L36" s="84">
        <v>0</v>
      </c>
    </row>
    <row r="37" spans="1:12" s="52" customFormat="1" ht="4.9000000000000004" hidden="1" customHeight="1" outlineLevel="1" thickBot="1" x14ac:dyDescent="0.25">
      <c r="A37" s="46"/>
      <c r="B37" s="47"/>
      <c r="C37" s="207"/>
      <c r="D37" s="207"/>
      <c r="E37" s="207"/>
      <c r="F37" s="208"/>
      <c r="G37" s="48"/>
      <c r="H37" s="208"/>
      <c r="I37" s="209"/>
      <c r="J37" s="7"/>
      <c r="K37" s="49"/>
      <c r="L37" s="51"/>
    </row>
    <row r="38" spans="1:12" s="52" customFormat="1" ht="12" hidden="1" customHeight="1" outlineLevel="1" x14ac:dyDescent="0.2">
      <c r="A38" s="60" t="s">
        <v>22</v>
      </c>
      <c r="B38" s="61"/>
      <c r="C38" s="210"/>
      <c r="D38" s="211"/>
      <c r="E38" s="212"/>
      <c r="F38" s="212"/>
      <c r="G38" s="65" t="e">
        <f>F38/B38</f>
        <v>#DIV/0!</v>
      </c>
      <c r="H38" s="214"/>
      <c r="I38" s="215"/>
      <c r="J38" s="66" t="e">
        <f>I38/F38</f>
        <v>#DIV/0!</v>
      </c>
      <c r="K38" s="62"/>
      <c r="L38" s="67"/>
    </row>
    <row r="39" spans="1:12" s="76" customFormat="1" ht="11.25" hidden="1" outlineLevel="2" x14ac:dyDescent="0.2">
      <c r="A39" s="68" t="s">
        <v>17</v>
      </c>
      <c r="B39" s="69"/>
      <c r="C39" s="195"/>
      <c r="D39" s="196"/>
      <c r="E39" s="197"/>
      <c r="F39" s="197"/>
      <c r="G39" s="73" t="e">
        <f>F39/B39</f>
        <v>#DIV/0!</v>
      </c>
      <c r="H39" s="199"/>
      <c r="I39" s="200"/>
      <c r="J39" s="74" t="e">
        <f>I39/F39</f>
        <v>#DIV/0!</v>
      </c>
      <c r="K39" s="70"/>
      <c r="L39" s="75"/>
    </row>
    <row r="40" spans="1:12" s="76" customFormat="1" ht="11.25" hidden="1" outlineLevel="2" x14ac:dyDescent="0.2">
      <c r="A40" s="68" t="s">
        <v>18</v>
      </c>
      <c r="B40" s="69"/>
      <c r="C40" s="195"/>
      <c r="D40" s="196"/>
      <c r="E40" s="197"/>
      <c r="F40" s="197"/>
      <c r="G40" s="73" t="e">
        <f>F40/B40</f>
        <v>#DIV/0!</v>
      </c>
      <c r="H40" s="199"/>
      <c r="I40" s="200"/>
      <c r="J40" s="74" t="e">
        <f>I40/F40</f>
        <v>#DIV/0!</v>
      </c>
      <c r="K40" s="70"/>
      <c r="L40" s="75"/>
    </row>
    <row r="41" spans="1:12" s="76" customFormat="1" ht="11.25" hidden="1" outlineLevel="2" x14ac:dyDescent="0.2">
      <c r="A41" s="68" t="s">
        <v>19</v>
      </c>
      <c r="B41" s="69">
        <v>6</v>
      </c>
      <c r="C41" s="195">
        <v>1014146</v>
      </c>
      <c r="D41" s="196">
        <v>306475.77</v>
      </c>
      <c r="E41" s="197"/>
      <c r="F41" s="197">
        <v>1320621.77</v>
      </c>
      <c r="G41" s="73">
        <f>F41/B41</f>
        <v>220103.62833333333</v>
      </c>
      <c r="H41" s="199">
        <v>2455805.0299999998</v>
      </c>
      <c r="I41" s="200">
        <v>379700</v>
      </c>
      <c r="J41" s="74">
        <f>I41/F41</f>
        <v>0.28751608418510322</v>
      </c>
      <c r="K41" s="70">
        <v>0</v>
      </c>
      <c r="L41" s="75">
        <v>0</v>
      </c>
    </row>
    <row r="42" spans="1:12" s="76" customFormat="1" hidden="1" outlineLevel="2" thickBot="1" x14ac:dyDescent="0.25">
      <c r="A42" s="77" t="s">
        <v>16</v>
      </c>
      <c r="B42" s="78">
        <v>15</v>
      </c>
      <c r="C42" s="189">
        <v>14269116.65</v>
      </c>
      <c r="D42" s="190">
        <v>4978720.29</v>
      </c>
      <c r="E42" s="191"/>
      <c r="F42" s="191">
        <f>C42+D42</f>
        <v>19247836.940000001</v>
      </c>
      <c r="G42" s="82">
        <f>F42/B42</f>
        <v>1283189.1293333333</v>
      </c>
      <c r="H42" s="193">
        <v>8539819.2000000011</v>
      </c>
      <c r="I42" s="194">
        <v>1912560</v>
      </c>
      <c r="J42" s="83">
        <f>I42/F42</f>
        <v>9.9364931548510921E-2</v>
      </c>
      <c r="K42" s="79">
        <v>0</v>
      </c>
      <c r="L42" s="84">
        <v>0</v>
      </c>
    </row>
    <row r="43" spans="1:12" s="52" customFormat="1" ht="4.9000000000000004" hidden="1" customHeight="1" outlineLevel="1" thickBot="1" x14ac:dyDescent="0.25">
      <c r="A43" s="46"/>
      <c r="B43" s="47"/>
      <c r="C43" s="207"/>
      <c r="D43" s="207"/>
      <c r="E43" s="207"/>
      <c r="F43" s="208"/>
      <c r="G43" s="48"/>
      <c r="H43" s="208"/>
      <c r="I43" s="209"/>
      <c r="J43" s="7"/>
      <c r="K43" s="49"/>
      <c r="L43" s="51"/>
    </row>
    <row r="44" spans="1:12" s="52" customFormat="1" ht="12" hidden="1" customHeight="1" outlineLevel="1" x14ac:dyDescent="0.2">
      <c r="A44" s="60" t="s">
        <v>30</v>
      </c>
      <c r="B44" s="61"/>
      <c r="C44" s="210"/>
      <c r="D44" s="211"/>
      <c r="E44" s="212"/>
      <c r="F44" s="212"/>
      <c r="G44" s="65" t="e">
        <f>F44/B44</f>
        <v>#DIV/0!</v>
      </c>
      <c r="H44" s="214"/>
      <c r="I44" s="215"/>
      <c r="J44" s="66" t="e">
        <f>I44/F44</f>
        <v>#DIV/0!</v>
      </c>
      <c r="K44" s="62"/>
      <c r="L44" s="67"/>
    </row>
    <row r="45" spans="1:12" s="76" customFormat="1" ht="11.25" hidden="1" outlineLevel="2" x14ac:dyDescent="0.2">
      <c r="A45" s="68" t="s">
        <v>28</v>
      </c>
      <c r="B45" s="69">
        <v>1</v>
      </c>
      <c r="C45" s="201">
        <v>1591903.63</v>
      </c>
      <c r="D45" s="201">
        <v>1018550.81</v>
      </c>
      <c r="E45" s="197"/>
      <c r="F45" s="197">
        <f>C45+D45</f>
        <v>2610454.44</v>
      </c>
      <c r="G45" s="73">
        <f>F45/B45</f>
        <v>2610454.44</v>
      </c>
      <c r="H45" s="199">
        <v>1197734.75</v>
      </c>
      <c r="I45" s="233">
        <v>497212</v>
      </c>
      <c r="J45" s="74">
        <f>I45/F45</f>
        <v>0.19046951840308693</v>
      </c>
      <c r="K45" s="70">
        <v>0</v>
      </c>
      <c r="L45" s="75">
        <v>0</v>
      </c>
    </row>
    <row r="46" spans="1:12" s="76" customFormat="1" ht="11.25" hidden="1" outlineLevel="2" x14ac:dyDescent="0.2">
      <c r="A46" s="68" t="s">
        <v>46</v>
      </c>
      <c r="B46" s="69">
        <v>18</v>
      </c>
      <c r="C46" s="195">
        <v>11858346.25</v>
      </c>
      <c r="D46" s="196">
        <v>4041546.66</v>
      </c>
      <c r="E46" s="197"/>
      <c r="F46" s="197">
        <f>C46+D46</f>
        <v>15899892.91</v>
      </c>
      <c r="G46" s="73">
        <f>F46/B46</f>
        <v>883327.38388888887</v>
      </c>
      <c r="H46" s="199">
        <f>H20-H45-H47</f>
        <v>9559376.8399999999</v>
      </c>
      <c r="I46" s="200">
        <v>1732840</v>
      </c>
      <c r="J46" s="74">
        <f>I46/F46</f>
        <v>0.10898438183254405</v>
      </c>
      <c r="K46" s="70">
        <v>0</v>
      </c>
      <c r="L46" s="75">
        <v>0</v>
      </c>
    </row>
    <row r="47" spans="1:12" s="76" customFormat="1" hidden="1" outlineLevel="2" thickBot="1" x14ac:dyDescent="0.25">
      <c r="A47" s="85" t="s">
        <v>29</v>
      </c>
      <c r="B47" s="78">
        <v>2</v>
      </c>
      <c r="C47" s="201">
        <v>1833012.77</v>
      </c>
      <c r="D47" s="202">
        <v>225098.59</v>
      </c>
      <c r="E47" s="203"/>
      <c r="F47" s="203">
        <f>C47+D47</f>
        <v>2058111.36</v>
      </c>
      <c r="G47" s="82">
        <f>F47/B47</f>
        <v>1029055.68</v>
      </c>
      <c r="H47" s="205">
        <v>238512.64000000001</v>
      </c>
      <c r="I47" s="194">
        <v>62208</v>
      </c>
      <c r="J47" s="83">
        <f>I47/F47</f>
        <v>3.0225769707621652E-2</v>
      </c>
      <c r="K47" s="79">
        <v>0</v>
      </c>
      <c r="L47" s="84">
        <v>0</v>
      </c>
    </row>
    <row r="48" spans="1:12" s="52" customFormat="1" ht="4.9000000000000004" hidden="1" customHeight="1" outlineLevel="1" thickBot="1" x14ac:dyDescent="0.25">
      <c r="A48" s="46"/>
      <c r="B48" s="47"/>
      <c r="C48" s="207"/>
      <c r="D48" s="207"/>
      <c r="E48" s="207"/>
      <c r="F48" s="208"/>
      <c r="G48" s="48"/>
      <c r="H48" s="208"/>
      <c r="I48" s="209"/>
      <c r="J48" s="7"/>
      <c r="K48" s="49"/>
      <c r="L48" s="51"/>
    </row>
    <row r="49" spans="1:12" s="52" customFormat="1" ht="12" hidden="1" customHeight="1" outlineLevel="1" x14ac:dyDescent="0.2">
      <c r="A49" s="60" t="s">
        <v>23</v>
      </c>
      <c r="B49" s="61"/>
      <c r="C49" s="210"/>
      <c r="D49" s="211"/>
      <c r="E49" s="212"/>
      <c r="F49" s="212"/>
      <c r="G49" s="65" t="e">
        <f>F49/B49</f>
        <v>#DIV/0!</v>
      </c>
      <c r="H49" s="214"/>
      <c r="I49" s="215"/>
      <c r="J49" s="66" t="e">
        <f>I49/F49</f>
        <v>#DIV/0!</v>
      </c>
      <c r="K49" s="62"/>
      <c r="L49" s="67"/>
    </row>
    <row r="50" spans="1:12" s="76" customFormat="1" ht="11.25" hidden="1" outlineLevel="2" x14ac:dyDescent="0.2">
      <c r="A50" s="68" t="s">
        <v>9</v>
      </c>
      <c r="B50" s="69"/>
      <c r="C50" s="195"/>
      <c r="D50" s="196"/>
      <c r="E50" s="197"/>
      <c r="F50" s="197"/>
      <c r="G50" s="73" t="e">
        <f>F50/B50</f>
        <v>#DIV/0!</v>
      </c>
      <c r="H50" s="199"/>
      <c r="I50" s="200"/>
      <c r="J50" s="74" t="e">
        <f>I50/F50</f>
        <v>#DIV/0!</v>
      </c>
      <c r="K50" s="70"/>
      <c r="L50" s="75"/>
    </row>
    <row r="51" spans="1:12" s="76" customFormat="1" ht="11.25" hidden="1" outlineLevel="2" x14ac:dyDescent="0.2">
      <c r="A51" s="68" t="s">
        <v>42</v>
      </c>
      <c r="B51" s="69"/>
      <c r="C51" s="195"/>
      <c r="D51" s="196"/>
      <c r="E51" s="197"/>
      <c r="F51" s="197"/>
      <c r="G51" s="73" t="e">
        <f>F51/B51</f>
        <v>#DIV/0!</v>
      </c>
      <c r="H51" s="199"/>
      <c r="I51" s="200"/>
      <c r="J51" s="74" t="e">
        <f>I51/F51</f>
        <v>#DIV/0!</v>
      </c>
      <c r="K51" s="70"/>
      <c r="L51" s="75"/>
    </row>
    <row r="52" spans="1:12" s="76" customFormat="1" ht="11.25" hidden="1" outlineLevel="2" x14ac:dyDescent="0.2">
      <c r="A52" s="68" t="s">
        <v>43</v>
      </c>
      <c r="B52" s="69"/>
      <c r="C52" s="195"/>
      <c r="D52" s="196"/>
      <c r="E52" s="197"/>
      <c r="F52" s="197"/>
      <c r="G52" s="73" t="e">
        <f>F52/B52</f>
        <v>#DIV/0!</v>
      </c>
      <c r="H52" s="199"/>
      <c r="I52" s="200"/>
      <c r="J52" s="74" t="e">
        <f>I52/F52</f>
        <v>#DIV/0!</v>
      </c>
      <c r="K52" s="70"/>
      <c r="L52" s="75"/>
    </row>
    <row r="53" spans="1:12" s="76" customFormat="1" hidden="1" outlineLevel="2" thickBot="1" x14ac:dyDescent="0.25">
      <c r="A53" s="77" t="s">
        <v>44</v>
      </c>
      <c r="B53" s="78">
        <v>21</v>
      </c>
      <c r="C53" s="189">
        <v>15283262.65</v>
      </c>
      <c r="D53" s="190">
        <v>5285196.0599999996</v>
      </c>
      <c r="E53" s="191"/>
      <c r="F53" s="191">
        <f>C53+D53</f>
        <v>20568458.710000001</v>
      </c>
      <c r="G53" s="82">
        <f>F53/B53</f>
        <v>979450.41476190486</v>
      </c>
      <c r="H53" s="199">
        <v>10995624.23</v>
      </c>
      <c r="I53" s="194">
        <v>2292260</v>
      </c>
      <c r="J53" s="83">
        <f>I53/F53</f>
        <v>0.11144539473371166</v>
      </c>
      <c r="K53" s="79">
        <v>0</v>
      </c>
      <c r="L53" s="84">
        <v>0</v>
      </c>
    </row>
    <row r="54" spans="1:12" s="52" customFormat="1" ht="4.9000000000000004" hidden="1" customHeight="1" outlineLevel="1" thickBot="1" x14ac:dyDescent="0.25">
      <c r="A54" s="46"/>
      <c r="B54" s="47"/>
      <c r="C54" s="207"/>
      <c r="D54" s="207"/>
      <c r="E54" s="207"/>
      <c r="F54" s="208"/>
      <c r="G54" s="48"/>
      <c r="H54" s="208"/>
      <c r="I54" s="209"/>
      <c r="J54" s="7"/>
      <c r="K54" s="49"/>
      <c r="L54" s="51"/>
    </row>
    <row r="55" spans="1:12" s="52" customFormat="1" ht="12" hidden="1" customHeight="1" outlineLevel="1" x14ac:dyDescent="0.2">
      <c r="A55" s="60" t="s">
        <v>10</v>
      </c>
      <c r="B55" s="61"/>
      <c r="C55" s="210"/>
      <c r="D55" s="211"/>
      <c r="E55" s="212"/>
      <c r="F55" s="212"/>
      <c r="G55" s="65" t="e">
        <f>F55/B55</f>
        <v>#DIV/0!</v>
      </c>
      <c r="H55" s="214"/>
      <c r="I55" s="215"/>
      <c r="J55" s="66" t="e">
        <f>I55/F55</f>
        <v>#DIV/0!</v>
      </c>
      <c r="K55" s="62"/>
      <c r="L55" s="67"/>
    </row>
    <row r="56" spans="1:12" s="76" customFormat="1" ht="11.25" hidden="1" outlineLevel="2" x14ac:dyDescent="0.2">
      <c r="A56" s="68" t="s">
        <v>11</v>
      </c>
      <c r="B56" s="69"/>
      <c r="C56" s="195"/>
      <c r="D56" s="196"/>
      <c r="E56" s="197"/>
      <c r="F56" s="197"/>
      <c r="G56" s="73" t="e">
        <f>F56/B56</f>
        <v>#DIV/0!</v>
      </c>
      <c r="H56" s="199"/>
      <c r="I56" s="200"/>
      <c r="J56" s="74" t="e">
        <f>I56/F56</f>
        <v>#DIV/0!</v>
      </c>
      <c r="K56" s="70"/>
      <c r="L56" s="75"/>
    </row>
    <row r="57" spans="1:12" s="76" customFormat="1" hidden="1" outlineLevel="2" thickBot="1" x14ac:dyDescent="0.25">
      <c r="A57" s="77" t="s">
        <v>24</v>
      </c>
      <c r="B57" s="292">
        <v>1</v>
      </c>
      <c r="C57" s="191">
        <v>5026349.91</v>
      </c>
      <c r="D57" s="191">
        <v>1690793.85</v>
      </c>
      <c r="E57" s="191"/>
      <c r="F57" s="191">
        <f>C57+D57</f>
        <v>6717143.7599999998</v>
      </c>
      <c r="G57" s="82">
        <f>F57/B57</f>
        <v>6717143.7599999998</v>
      </c>
      <c r="H57" s="193">
        <v>3064063.0727433022</v>
      </c>
      <c r="I57" s="194">
        <v>232052</v>
      </c>
      <c r="J57" s="83">
        <f>I57/F57</f>
        <v>3.4546231001017016E-2</v>
      </c>
      <c r="K57" s="79">
        <v>0</v>
      </c>
      <c r="L57" s="84">
        <v>0</v>
      </c>
    </row>
    <row r="58" spans="1:12" s="52" customFormat="1" ht="4.9000000000000004" hidden="1" customHeight="1" outlineLevel="1" thickBot="1" x14ac:dyDescent="0.25">
      <c r="A58" s="46"/>
      <c r="B58" s="47"/>
      <c r="C58" s="293"/>
      <c r="D58" s="293"/>
      <c r="E58" s="207"/>
      <c r="F58" s="208"/>
      <c r="G58" s="48"/>
      <c r="H58" s="208"/>
      <c r="I58" s="209"/>
      <c r="J58" s="7"/>
      <c r="K58" s="49"/>
      <c r="L58" s="51"/>
    </row>
    <row r="59" spans="1:12" s="76" customFormat="1" hidden="1" outlineLevel="1" x14ac:dyDescent="0.2">
      <c r="A59" s="60" t="s">
        <v>55</v>
      </c>
      <c r="B59" s="61"/>
      <c r="C59" s="210"/>
      <c r="D59" s="211"/>
      <c r="E59" s="212"/>
      <c r="F59" s="212"/>
      <c r="G59" s="65" t="e">
        <f>F59/B59</f>
        <v>#DIV/0!</v>
      </c>
      <c r="H59" s="214"/>
      <c r="I59" s="215"/>
      <c r="J59" s="66" t="e">
        <f>I59/F59</f>
        <v>#DIV/0!</v>
      </c>
      <c r="K59" s="62"/>
      <c r="L59" s="67"/>
    </row>
    <row r="60" spans="1:12" s="76" customFormat="1" ht="11.25" hidden="1" outlineLevel="2" x14ac:dyDescent="0.2">
      <c r="A60" s="68" t="s">
        <v>56</v>
      </c>
      <c r="B60" s="69"/>
      <c r="C60" s="195"/>
      <c r="D60" s="196"/>
      <c r="E60" s="197"/>
      <c r="F60" s="197"/>
      <c r="G60" s="73" t="e">
        <f>F60/B60</f>
        <v>#DIV/0!</v>
      </c>
      <c r="H60" s="199"/>
      <c r="I60" s="200"/>
      <c r="J60" s="74" t="e">
        <f>I60/F60</f>
        <v>#DIV/0!</v>
      </c>
      <c r="K60" s="70"/>
      <c r="L60" s="75"/>
    </row>
    <row r="61" spans="1:12" s="76" customFormat="1" ht="11.25" hidden="1" outlineLevel="2" x14ac:dyDescent="0.2">
      <c r="A61" s="68" t="s">
        <v>57</v>
      </c>
      <c r="B61" s="69"/>
      <c r="C61" s="195"/>
      <c r="D61" s="196"/>
      <c r="E61" s="197"/>
      <c r="F61" s="197"/>
      <c r="G61" s="73" t="e">
        <f>F61/B61</f>
        <v>#DIV/0!</v>
      </c>
      <c r="H61" s="199"/>
      <c r="I61" s="200"/>
      <c r="J61" s="74" t="e">
        <f>I61/F61</f>
        <v>#DIV/0!</v>
      </c>
      <c r="K61" s="70"/>
      <c r="L61" s="75"/>
    </row>
    <row r="62" spans="1:12" s="76" customFormat="1" ht="10.5" hidden="1" customHeight="1" outlineLevel="2" thickBot="1" x14ac:dyDescent="0.25">
      <c r="A62" s="85" t="s">
        <v>16</v>
      </c>
      <c r="B62" s="78"/>
      <c r="C62" s="201"/>
      <c r="D62" s="202"/>
      <c r="E62" s="203"/>
      <c r="F62" s="203"/>
      <c r="G62" s="82" t="e">
        <f>F62/B62</f>
        <v>#DIV/0!</v>
      </c>
      <c r="H62" s="205"/>
      <c r="I62" s="194"/>
      <c r="J62" s="83" t="e">
        <f>I62/F62</f>
        <v>#DIV/0!</v>
      </c>
      <c r="K62" s="79"/>
      <c r="L62" s="84"/>
    </row>
    <row r="63" spans="1:12" s="52" customFormat="1" ht="10.5" hidden="1" customHeight="1" outlineLevel="1" thickBot="1" x14ac:dyDescent="0.25">
      <c r="A63" s="46"/>
      <c r="B63" s="47"/>
      <c r="C63" s="48"/>
      <c r="D63" s="48"/>
      <c r="E63" s="48"/>
      <c r="F63" s="49"/>
      <c r="G63" s="48"/>
      <c r="H63" s="208"/>
      <c r="I63" s="209"/>
      <c r="J63" s="7"/>
      <c r="K63" s="49"/>
      <c r="L63" s="51"/>
    </row>
    <row r="64" spans="1:12" s="52" customFormat="1" ht="13.5" customHeight="1" collapsed="1" thickBot="1" x14ac:dyDescent="0.25">
      <c r="A64" s="105" t="s">
        <v>47</v>
      </c>
      <c r="B64" s="106">
        <v>10</v>
      </c>
      <c r="C64" s="275">
        <v>6695346.1200000001</v>
      </c>
      <c r="D64" s="276">
        <v>1359755.23</v>
      </c>
      <c r="E64" s="266"/>
      <c r="F64" s="266">
        <v>8055101.3499999996</v>
      </c>
      <c r="G64" s="186">
        <f>F64/B64</f>
        <v>805510.13500000001</v>
      </c>
      <c r="H64" s="187">
        <v>3882409.55</v>
      </c>
      <c r="I64" s="188">
        <v>615222</v>
      </c>
      <c r="J64" s="122">
        <f>I64/F64</f>
        <v>7.6376692640869132E-2</v>
      </c>
      <c r="K64" s="111">
        <v>0</v>
      </c>
      <c r="L64" s="112">
        <v>0</v>
      </c>
    </row>
    <row r="65" spans="1:12" s="52" customFormat="1" ht="11.25" customHeight="1" thickBot="1" x14ac:dyDescent="0.25">
      <c r="A65" s="54"/>
      <c r="B65" s="55"/>
      <c r="C65" s="56"/>
      <c r="D65" s="56"/>
      <c r="E65" s="56"/>
      <c r="F65" s="57"/>
      <c r="G65" s="56"/>
      <c r="H65" s="224"/>
      <c r="I65" s="209"/>
      <c r="J65" s="7"/>
      <c r="K65" s="57"/>
      <c r="L65" s="59"/>
    </row>
    <row r="66" spans="1:12" s="52" customFormat="1" ht="12.75" hidden="1" outlineLevel="1" thickBot="1" x14ac:dyDescent="0.25">
      <c r="A66" s="305" t="s">
        <v>67</v>
      </c>
      <c r="B66" s="306"/>
      <c r="C66" s="306"/>
      <c r="D66" s="306"/>
      <c r="E66" s="306"/>
      <c r="F66" s="306"/>
      <c r="G66" s="306"/>
      <c r="H66" s="306"/>
      <c r="I66" s="306"/>
      <c r="J66" s="306"/>
      <c r="K66" s="306"/>
      <c r="L66" s="307"/>
    </row>
    <row r="67" spans="1:12" s="52" customFormat="1" ht="4.9000000000000004" hidden="1" customHeight="1" outlineLevel="1" thickBot="1" x14ac:dyDescent="0.25">
      <c r="A67" s="54"/>
      <c r="B67" s="55"/>
      <c r="C67" s="56"/>
      <c r="D67" s="56"/>
      <c r="E67" s="56"/>
      <c r="F67" s="57"/>
      <c r="G67" s="56"/>
      <c r="H67" s="224"/>
      <c r="I67" s="230"/>
      <c r="J67" s="58"/>
      <c r="K67" s="57"/>
      <c r="L67" s="59"/>
    </row>
    <row r="68" spans="1:12" s="52" customFormat="1" ht="12" hidden="1" customHeight="1" outlineLevel="1" x14ac:dyDescent="0.2">
      <c r="A68" s="60" t="s">
        <v>27</v>
      </c>
      <c r="B68" s="61"/>
      <c r="C68" s="62"/>
      <c r="D68" s="63"/>
      <c r="E68" s="64"/>
      <c r="F68" s="64"/>
      <c r="G68" s="65" t="e">
        <f>F68/B68</f>
        <v>#DIV/0!</v>
      </c>
      <c r="H68" s="214"/>
      <c r="I68" s="215"/>
      <c r="J68" s="66" t="e">
        <f>I68/F68</f>
        <v>#DIV/0!</v>
      </c>
      <c r="K68" s="62"/>
      <c r="L68" s="67"/>
    </row>
    <row r="69" spans="1:12" s="76" customFormat="1" ht="11.25" hidden="1" outlineLevel="2" x14ac:dyDescent="0.2">
      <c r="A69" s="68" t="s">
        <v>25</v>
      </c>
      <c r="B69" s="69"/>
      <c r="C69" s="70"/>
      <c r="D69" s="71"/>
      <c r="E69" s="72"/>
      <c r="F69" s="72"/>
      <c r="G69" s="73" t="e">
        <f>F69/B69</f>
        <v>#DIV/0!</v>
      </c>
      <c r="H69" s="199"/>
      <c r="I69" s="200"/>
      <c r="J69" s="74" t="e">
        <f>I69/F69</f>
        <v>#DIV/0!</v>
      </c>
      <c r="K69" s="70"/>
      <c r="L69" s="75"/>
    </row>
    <row r="70" spans="1:12" s="76" customFormat="1" hidden="1" outlineLevel="2" thickBot="1" x14ac:dyDescent="0.25">
      <c r="A70" s="77" t="s">
        <v>26</v>
      </c>
      <c r="B70" s="78">
        <v>10</v>
      </c>
      <c r="C70" s="189">
        <v>6695346.1200000001</v>
      </c>
      <c r="D70" s="190">
        <v>1359755.23</v>
      </c>
      <c r="E70" s="191"/>
      <c r="F70" s="191">
        <f>C70+D70</f>
        <v>8055101.3499999996</v>
      </c>
      <c r="G70" s="192">
        <f>F70/B70</f>
        <v>805510.13500000001</v>
      </c>
      <c r="H70" s="193">
        <v>3882409.55</v>
      </c>
      <c r="I70" s="194">
        <v>615222</v>
      </c>
      <c r="J70" s="83">
        <f>I70/F70</f>
        <v>7.6376692640869132E-2</v>
      </c>
      <c r="K70" s="79">
        <v>0</v>
      </c>
      <c r="L70" s="84">
        <v>0</v>
      </c>
    </row>
    <row r="71" spans="1:12" s="52" customFormat="1" ht="4.9000000000000004" hidden="1" customHeight="1" outlineLevel="1" thickBot="1" x14ac:dyDescent="0.25">
      <c r="A71" s="46"/>
      <c r="B71" s="47"/>
      <c r="C71" s="48"/>
      <c r="D71" s="48"/>
      <c r="E71" s="48"/>
      <c r="F71" s="49"/>
      <c r="G71" s="48"/>
      <c r="H71" s="208"/>
      <c r="I71" s="209"/>
      <c r="J71" s="7"/>
      <c r="K71" s="49"/>
      <c r="L71" s="51"/>
    </row>
    <row r="72" spans="1:12" s="52" customFormat="1" ht="12" hidden="1" customHeight="1" outlineLevel="1" x14ac:dyDescent="0.2">
      <c r="A72" s="60" t="s">
        <v>20</v>
      </c>
      <c r="B72" s="61"/>
      <c r="C72" s="62"/>
      <c r="D72" s="63"/>
      <c r="E72" s="64"/>
      <c r="F72" s="64"/>
      <c r="G72" s="65" t="e">
        <f>F72/B72</f>
        <v>#DIV/0!</v>
      </c>
      <c r="H72" s="214"/>
      <c r="I72" s="215"/>
      <c r="J72" s="66" t="e">
        <f>I72/F72</f>
        <v>#DIV/0!</v>
      </c>
      <c r="K72" s="62"/>
      <c r="L72" s="67"/>
    </row>
    <row r="73" spans="1:12" s="76" customFormat="1" ht="11.25" hidden="1" outlineLevel="2" x14ac:dyDescent="0.2">
      <c r="A73" s="68" t="s">
        <v>3</v>
      </c>
      <c r="B73" s="69">
        <v>9</v>
      </c>
      <c r="C73" s="195">
        <v>6495346.1200000001</v>
      </c>
      <c r="D73" s="196">
        <v>1177238.52</v>
      </c>
      <c r="E73" s="197"/>
      <c r="F73" s="197">
        <f>C73+D73</f>
        <v>7672584.6400000006</v>
      </c>
      <c r="G73" s="198">
        <f>F73/B73</f>
        <v>852509.40444444446</v>
      </c>
      <c r="H73" s="199">
        <v>3219299.56</v>
      </c>
      <c r="I73" s="200">
        <v>390515</v>
      </c>
      <c r="J73" s="74">
        <f>I73/F73</f>
        <v>5.0897450901238928E-2</v>
      </c>
      <c r="K73" s="70">
        <v>0</v>
      </c>
      <c r="L73" s="75">
        <v>0</v>
      </c>
    </row>
    <row r="74" spans="1:12" s="76" customFormat="1" ht="11.25" hidden="1" outlineLevel="2" x14ac:dyDescent="0.2">
      <c r="A74" s="68" t="s">
        <v>5</v>
      </c>
      <c r="B74" s="69"/>
      <c r="C74" s="195"/>
      <c r="D74" s="196"/>
      <c r="E74" s="197"/>
      <c r="F74" s="197"/>
      <c r="G74" s="198" t="e">
        <f>F74/B74</f>
        <v>#DIV/0!</v>
      </c>
      <c r="H74" s="199"/>
      <c r="I74" s="200"/>
      <c r="J74" s="74" t="e">
        <f>I74/F74</f>
        <v>#DIV/0!</v>
      </c>
      <c r="K74" s="70">
        <v>0</v>
      </c>
      <c r="L74" s="75">
        <v>0</v>
      </c>
    </row>
    <row r="75" spans="1:12" s="76" customFormat="1" ht="11.25" hidden="1" outlineLevel="2" x14ac:dyDescent="0.2">
      <c r="A75" s="85" t="s">
        <v>4</v>
      </c>
      <c r="B75" s="86">
        <v>1</v>
      </c>
      <c r="C75" s="294">
        <v>200000</v>
      </c>
      <c r="D75" s="294">
        <v>182516.71</v>
      </c>
      <c r="E75" s="203"/>
      <c r="F75" s="294">
        <f>C75+D75</f>
        <v>382516.70999999996</v>
      </c>
      <c r="G75" s="204">
        <f>F75/B75</f>
        <v>382516.70999999996</v>
      </c>
      <c r="H75" s="205">
        <v>663109.99</v>
      </c>
      <c r="I75" s="206">
        <v>224707</v>
      </c>
      <c r="J75" s="91">
        <f>I75/F75</f>
        <v>0.58744361782260446</v>
      </c>
      <c r="K75" s="87"/>
      <c r="L75" s="92"/>
    </row>
    <row r="76" spans="1:12" s="76" customFormat="1" hidden="1" outlineLevel="2" thickBot="1" x14ac:dyDescent="0.25">
      <c r="A76" s="85" t="s">
        <v>16</v>
      </c>
      <c r="B76" s="78"/>
      <c r="C76" s="87"/>
      <c r="D76" s="88"/>
      <c r="E76" s="89"/>
      <c r="F76" s="89"/>
      <c r="G76" s="82" t="e">
        <f>F76/B76</f>
        <v>#DIV/0!</v>
      </c>
      <c r="H76" s="205"/>
      <c r="I76" s="194"/>
      <c r="J76" s="83" t="e">
        <f>I76/F76</f>
        <v>#DIV/0!</v>
      </c>
      <c r="K76" s="79"/>
      <c r="L76" s="84"/>
    </row>
    <row r="77" spans="1:12" ht="4.9000000000000004" hidden="1" customHeight="1" outlineLevel="1" thickBot="1" x14ac:dyDescent="0.25">
      <c r="A77" s="46"/>
      <c r="B77" s="47"/>
      <c r="C77" s="48"/>
      <c r="D77" s="48"/>
      <c r="E77" s="48"/>
      <c r="F77" s="49"/>
      <c r="G77" s="48"/>
      <c r="H77" s="208"/>
      <c r="I77" s="209"/>
      <c r="K77" s="49"/>
      <c r="L77" s="51"/>
    </row>
    <row r="78" spans="1:12" s="52" customFormat="1" ht="12" hidden="1" customHeight="1" outlineLevel="1" x14ac:dyDescent="0.2">
      <c r="A78" s="60" t="s">
        <v>21</v>
      </c>
      <c r="B78" s="61"/>
      <c r="C78" s="62"/>
      <c r="D78" s="63"/>
      <c r="E78" s="64"/>
      <c r="F78" s="64"/>
      <c r="G78" s="65" t="e">
        <f>F78/B78</f>
        <v>#DIV/0!</v>
      </c>
      <c r="H78" s="214"/>
      <c r="I78" s="215"/>
      <c r="J78" s="66" t="e">
        <f>I78/F78</f>
        <v>#DIV/0!</v>
      </c>
      <c r="K78" s="62"/>
      <c r="L78" s="67"/>
    </row>
    <row r="79" spans="1:12" s="76" customFormat="1" ht="11.25" hidden="1" outlineLevel="2" x14ac:dyDescent="0.2">
      <c r="A79" s="68" t="s">
        <v>31</v>
      </c>
      <c r="B79" s="69">
        <v>4</v>
      </c>
      <c r="C79" s="195">
        <v>2042301.13</v>
      </c>
      <c r="D79" s="196">
        <v>154088.09</v>
      </c>
      <c r="E79" s="197"/>
      <c r="F79" s="197">
        <f>C79+D79</f>
        <v>2196389.2199999997</v>
      </c>
      <c r="G79" s="198">
        <f>F79/B79</f>
        <v>549097.30499999993</v>
      </c>
      <c r="H79" s="199">
        <v>1001895.36</v>
      </c>
      <c r="I79" s="200">
        <v>238888</v>
      </c>
      <c r="J79" s="74">
        <f>I79/F79</f>
        <v>0.10876396488596864</v>
      </c>
      <c r="K79" s="70">
        <v>0</v>
      </c>
      <c r="L79" s="75">
        <v>0</v>
      </c>
    </row>
    <row r="80" spans="1:12" s="76" customFormat="1" ht="11.25" hidden="1" outlineLevel="2" x14ac:dyDescent="0.2">
      <c r="A80" s="68" t="s">
        <v>33</v>
      </c>
      <c r="B80" s="69">
        <v>6</v>
      </c>
      <c r="C80" s="195">
        <v>4653044.99</v>
      </c>
      <c r="D80" s="196">
        <v>1205667.1399999999</v>
      </c>
      <c r="E80" s="197"/>
      <c r="F80" s="197">
        <f>C80+D80</f>
        <v>5858712.1299999999</v>
      </c>
      <c r="G80" s="198">
        <f>F80/B80</f>
        <v>976452.02166666661</v>
      </c>
      <c r="H80" s="199">
        <v>2880514.19</v>
      </c>
      <c r="I80" s="200">
        <v>376334</v>
      </c>
      <c r="J80" s="74">
        <f>I80/F80</f>
        <v>6.4234936219677352E-2</v>
      </c>
      <c r="K80" s="70">
        <v>0</v>
      </c>
      <c r="L80" s="75">
        <v>0</v>
      </c>
    </row>
    <row r="81" spans="1:12" s="76" customFormat="1" hidden="1" outlineLevel="2" thickBot="1" x14ac:dyDescent="0.25">
      <c r="A81" s="77" t="s">
        <v>16</v>
      </c>
      <c r="B81" s="78"/>
      <c r="C81" s="79"/>
      <c r="D81" s="80"/>
      <c r="E81" s="81"/>
      <c r="F81" s="81"/>
      <c r="G81" s="82" t="e">
        <f>F81/B81</f>
        <v>#DIV/0!</v>
      </c>
      <c r="H81" s="193"/>
      <c r="I81" s="194"/>
      <c r="J81" s="83" t="e">
        <f>I81/F81</f>
        <v>#DIV/0!</v>
      </c>
      <c r="K81" s="79"/>
      <c r="L81" s="84"/>
    </row>
    <row r="82" spans="1:12" s="52" customFormat="1" ht="4.9000000000000004" hidden="1" customHeight="1" outlineLevel="1" thickBot="1" x14ac:dyDescent="0.25">
      <c r="A82" s="46"/>
      <c r="B82" s="47"/>
      <c r="C82" s="48"/>
      <c r="D82" s="48"/>
      <c r="E82" s="48"/>
      <c r="F82" s="49"/>
      <c r="G82" s="48"/>
      <c r="H82" s="208"/>
      <c r="I82" s="209"/>
      <c r="J82" s="7"/>
      <c r="K82" s="49"/>
      <c r="L82" s="51"/>
    </row>
    <row r="83" spans="1:12" s="52" customFormat="1" ht="12" hidden="1" customHeight="1" outlineLevel="1" x14ac:dyDescent="0.2">
      <c r="A83" s="60" t="s">
        <v>22</v>
      </c>
      <c r="B83" s="61"/>
      <c r="C83" s="62"/>
      <c r="D83" s="63"/>
      <c r="E83" s="64"/>
      <c r="F83" s="64"/>
      <c r="G83" s="65" t="e">
        <f>F83/B83</f>
        <v>#DIV/0!</v>
      </c>
      <c r="H83" s="214"/>
      <c r="I83" s="215"/>
      <c r="J83" s="66" t="e">
        <f>I83/F83</f>
        <v>#DIV/0!</v>
      </c>
      <c r="K83" s="62"/>
      <c r="L83" s="67"/>
    </row>
    <row r="84" spans="1:12" s="76" customFormat="1" ht="11.25" hidden="1" outlineLevel="2" x14ac:dyDescent="0.2">
      <c r="A84" s="68" t="s">
        <v>17</v>
      </c>
      <c r="B84" s="69"/>
      <c r="C84" s="195"/>
      <c r="D84" s="196"/>
      <c r="E84" s="197"/>
      <c r="F84" s="197"/>
      <c r="G84" s="198" t="e">
        <f>F84/B84</f>
        <v>#DIV/0!</v>
      </c>
      <c r="H84" s="199"/>
      <c r="I84" s="200"/>
      <c r="J84" s="74" t="e">
        <f>I84/F84</f>
        <v>#DIV/0!</v>
      </c>
      <c r="K84" s="70">
        <v>0</v>
      </c>
      <c r="L84" s="75">
        <v>0</v>
      </c>
    </row>
    <row r="85" spans="1:12" s="76" customFormat="1" ht="11.25" hidden="1" outlineLevel="2" x14ac:dyDescent="0.2">
      <c r="A85" s="68" t="s">
        <v>18</v>
      </c>
      <c r="B85" s="69">
        <v>7</v>
      </c>
      <c r="C85" s="195">
        <v>4993044.01</v>
      </c>
      <c r="D85" s="196">
        <v>910990.84</v>
      </c>
      <c r="E85" s="197"/>
      <c r="F85" s="197">
        <f>C85+D85</f>
        <v>5904034.8499999996</v>
      </c>
      <c r="G85" s="198">
        <f>F85/B85</f>
        <v>843433.54999999993</v>
      </c>
      <c r="H85" s="199">
        <v>981827.62000000011</v>
      </c>
      <c r="I85" s="200">
        <v>213322</v>
      </c>
      <c r="J85" s="74">
        <f>I85/F85</f>
        <v>3.6131561791170663E-2</v>
      </c>
      <c r="K85" s="70">
        <v>0</v>
      </c>
      <c r="L85" s="75">
        <v>0</v>
      </c>
    </row>
    <row r="86" spans="1:12" s="76" customFormat="1" ht="11.25" hidden="1" outlineLevel="2" x14ac:dyDescent="0.2">
      <c r="A86" s="68" t="s">
        <v>19</v>
      </c>
      <c r="B86" s="69"/>
      <c r="C86" s="195"/>
      <c r="D86" s="196"/>
      <c r="E86" s="197"/>
      <c r="F86" s="197"/>
      <c r="G86" s="198" t="e">
        <f>F86/B86</f>
        <v>#DIV/0!</v>
      </c>
      <c r="H86" s="199"/>
      <c r="I86" s="200"/>
      <c r="J86" s="74" t="e">
        <f>I86/F86</f>
        <v>#DIV/0!</v>
      </c>
      <c r="K86" s="70"/>
      <c r="L86" s="75"/>
    </row>
    <row r="87" spans="1:12" s="76" customFormat="1" hidden="1" outlineLevel="2" thickBot="1" x14ac:dyDescent="0.25">
      <c r="A87" s="77" t="s">
        <v>16</v>
      </c>
      <c r="B87" s="78">
        <v>3</v>
      </c>
      <c r="C87" s="189">
        <v>1702302.11</v>
      </c>
      <c r="D87" s="190">
        <v>448764.39</v>
      </c>
      <c r="E87" s="191"/>
      <c r="F87" s="191">
        <f>C87+D87</f>
        <v>2151066.5</v>
      </c>
      <c r="G87" s="192">
        <f>F87/B87</f>
        <v>717022.16666666663</v>
      </c>
      <c r="H87" s="193">
        <v>2900581.93</v>
      </c>
      <c r="I87" s="194">
        <v>401900</v>
      </c>
      <c r="J87" s="83">
        <f>I87/F87</f>
        <v>0.18683755244200959</v>
      </c>
      <c r="K87" s="79">
        <v>0</v>
      </c>
      <c r="L87" s="84">
        <v>0</v>
      </c>
    </row>
    <row r="88" spans="1:12" s="52" customFormat="1" ht="4.9000000000000004" hidden="1" customHeight="1" outlineLevel="1" thickBot="1" x14ac:dyDescent="0.25">
      <c r="A88" s="46"/>
      <c r="B88" s="47"/>
      <c r="C88" s="48"/>
      <c r="D88" s="48"/>
      <c r="E88" s="48"/>
      <c r="F88" s="49"/>
      <c r="G88" s="48"/>
      <c r="H88" s="208"/>
      <c r="I88" s="209"/>
      <c r="J88" s="7"/>
      <c r="K88" s="49"/>
      <c r="L88" s="51"/>
    </row>
    <row r="89" spans="1:12" s="52" customFormat="1" ht="12" hidden="1" customHeight="1" outlineLevel="1" x14ac:dyDescent="0.2">
      <c r="A89" s="60" t="s">
        <v>30</v>
      </c>
      <c r="B89" s="61"/>
      <c r="C89" s="62"/>
      <c r="D89" s="63"/>
      <c r="E89" s="64"/>
      <c r="F89" s="64"/>
      <c r="G89" s="65" t="e">
        <f>F89/B89</f>
        <v>#DIV/0!</v>
      </c>
      <c r="H89" s="214"/>
      <c r="I89" s="215"/>
      <c r="J89" s="66" t="e">
        <f>I89/F89</f>
        <v>#DIV/0!</v>
      </c>
      <c r="K89" s="62"/>
      <c r="L89" s="67"/>
    </row>
    <row r="90" spans="1:12" s="76" customFormat="1" ht="11.25" hidden="1" outlineLevel="2" x14ac:dyDescent="0.2">
      <c r="A90" s="68" t="s">
        <v>28</v>
      </c>
      <c r="B90" s="69">
        <v>1</v>
      </c>
      <c r="C90" s="294">
        <v>547000.71</v>
      </c>
      <c r="D90" s="294">
        <v>68125.460000000006</v>
      </c>
      <c r="E90" s="197"/>
      <c r="F90" s="197">
        <f>C90+D90</f>
        <v>615126.16999999993</v>
      </c>
      <c r="G90" s="198">
        <f>F90/B90</f>
        <v>615126.16999999993</v>
      </c>
      <c r="H90" s="199">
        <v>280593.28000000003</v>
      </c>
      <c r="I90" s="200">
        <v>109933</v>
      </c>
      <c r="J90" s="74">
        <f>I90/F90</f>
        <v>0.17871618110476428</v>
      </c>
      <c r="K90" s="70">
        <v>0</v>
      </c>
      <c r="L90" s="75">
        <v>0</v>
      </c>
    </row>
    <row r="91" spans="1:12" s="76" customFormat="1" ht="11.25" hidden="1" outlineLevel="2" x14ac:dyDescent="0.2">
      <c r="A91" s="68" t="s">
        <v>46</v>
      </c>
      <c r="B91" s="69">
        <v>9</v>
      </c>
      <c r="C91" s="195">
        <v>6148345.4100000001</v>
      </c>
      <c r="D91" s="196">
        <v>1291629.77</v>
      </c>
      <c r="E91" s="197"/>
      <c r="F91" s="197">
        <f>C91+D91</f>
        <v>7439975.1799999997</v>
      </c>
      <c r="G91" s="198">
        <f>F91/B91</f>
        <v>826663.90888888889</v>
      </c>
      <c r="H91" s="199">
        <v>3601816.27</v>
      </c>
      <c r="I91" s="200">
        <v>505289</v>
      </c>
      <c r="J91" s="74">
        <f>I91/F91</f>
        <v>6.7915414739327135E-2</v>
      </c>
      <c r="K91" s="70">
        <v>0</v>
      </c>
      <c r="L91" s="75">
        <v>0</v>
      </c>
    </row>
    <row r="92" spans="1:12" s="76" customFormat="1" hidden="1" outlineLevel="2" thickBot="1" x14ac:dyDescent="0.25">
      <c r="A92" s="85" t="s">
        <v>29</v>
      </c>
      <c r="B92" s="78"/>
      <c r="C92" s="201"/>
      <c r="D92" s="202"/>
      <c r="E92" s="203"/>
      <c r="F92" s="203"/>
      <c r="G92" s="192" t="e">
        <f>F92/B92</f>
        <v>#DIV/0!</v>
      </c>
      <c r="H92" s="205"/>
      <c r="I92" s="194"/>
      <c r="J92" s="83" t="e">
        <f>I92/F92</f>
        <v>#DIV/0!</v>
      </c>
      <c r="K92" s="79"/>
      <c r="L92" s="84"/>
    </row>
    <row r="93" spans="1:12" s="52" customFormat="1" ht="4.9000000000000004" hidden="1" customHeight="1" outlineLevel="1" thickBot="1" x14ac:dyDescent="0.25">
      <c r="A93" s="46"/>
      <c r="B93" s="47"/>
      <c r="C93" s="207"/>
      <c r="D93" s="207"/>
      <c r="E93" s="207"/>
      <c r="F93" s="208"/>
      <c r="G93" s="207"/>
      <c r="H93" s="208"/>
      <c r="I93" s="209"/>
      <c r="J93" s="7"/>
      <c r="K93" s="49"/>
      <c r="L93" s="51"/>
    </row>
    <row r="94" spans="1:12" s="52" customFormat="1" ht="12" hidden="1" customHeight="1" outlineLevel="1" x14ac:dyDescent="0.2">
      <c r="A94" s="60" t="s">
        <v>23</v>
      </c>
      <c r="B94" s="61"/>
      <c r="C94" s="210"/>
      <c r="D94" s="211"/>
      <c r="E94" s="212"/>
      <c r="F94" s="212"/>
      <c r="G94" s="213" t="e">
        <f>F94/B94</f>
        <v>#DIV/0!</v>
      </c>
      <c r="H94" s="214"/>
      <c r="I94" s="215"/>
      <c r="J94" s="66" t="e">
        <f>I94/F94</f>
        <v>#DIV/0!</v>
      </c>
      <c r="K94" s="62"/>
      <c r="L94" s="67"/>
    </row>
    <row r="95" spans="1:12" s="76" customFormat="1" ht="11.25" hidden="1" outlineLevel="2" x14ac:dyDescent="0.2">
      <c r="A95" s="68" t="s">
        <v>9</v>
      </c>
      <c r="B95" s="69"/>
      <c r="C95" s="195"/>
      <c r="D95" s="196"/>
      <c r="E95" s="197"/>
      <c r="F95" s="197"/>
      <c r="G95" s="198" t="e">
        <f>F95/B95</f>
        <v>#DIV/0!</v>
      </c>
      <c r="H95" s="199"/>
      <c r="I95" s="200"/>
      <c r="J95" s="74" t="e">
        <f>I95/F95</f>
        <v>#DIV/0!</v>
      </c>
      <c r="K95" s="70"/>
      <c r="L95" s="75"/>
    </row>
    <row r="96" spans="1:12" s="76" customFormat="1" ht="11.25" hidden="1" outlineLevel="2" x14ac:dyDescent="0.2">
      <c r="A96" s="68" t="s">
        <v>42</v>
      </c>
      <c r="B96" s="69"/>
      <c r="C96" s="195"/>
      <c r="D96" s="196"/>
      <c r="E96" s="197"/>
      <c r="F96" s="197"/>
      <c r="G96" s="198" t="e">
        <f>F96/B96</f>
        <v>#DIV/0!</v>
      </c>
      <c r="H96" s="199"/>
      <c r="I96" s="200"/>
      <c r="J96" s="74" t="e">
        <f>I96/F96</f>
        <v>#DIV/0!</v>
      </c>
      <c r="K96" s="70"/>
      <c r="L96" s="75"/>
    </row>
    <row r="97" spans="1:12" s="76" customFormat="1" ht="11.25" hidden="1" outlineLevel="2" x14ac:dyDescent="0.2">
      <c r="A97" s="68" t="s">
        <v>43</v>
      </c>
      <c r="B97" s="69"/>
      <c r="C97" s="195"/>
      <c r="D97" s="196"/>
      <c r="E97" s="197"/>
      <c r="F97" s="197"/>
      <c r="G97" s="198" t="e">
        <f>F97/B97</f>
        <v>#DIV/0!</v>
      </c>
      <c r="H97" s="199"/>
      <c r="I97" s="200"/>
      <c r="J97" s="74" t="e">
        <f>I97/F97</f>
        <v>#DIV/0!</v>
      </c>
      <c r="K97" s="70"/>
      <c r="L97" s="75"/>
    </row>
    <row r="98" spans="1:12" s="76" customFormat="1" hidden="1" outlineLevel="2" thickBot="1" x14ac:dyDescent="0.25">
      <c r="A98" s="77" t="s">
        <v>44</v>
      </c>
      <c r="B98" s="78">
        <v>10</v>
      </c>
      <c r="C98" s="189">
        <v>6695346.1200000001</v>
      </c>
      <c r="D98" s="190">
        <v>1359755.23</v>
      </c>
      <c r="E98" s="191"/>
      <c r="F98" s="191">
        <v>8055101.3499999996</v>
      </c>
      <c r="G98" s="192">
        <f>F98/B98</f>
        <v>805510.13500000001</v>
      </c>
      <c r="H98" s="193">
        <v>3882409.55</v>
      </c>
      <c r="I98" s="194">
        <v>615222</v>
      </c>
      <c r="J98" s="83">
        <f>I98/F98</f>
        <v>7.6376692640869132E-2</v>
      </c>
      <c r="K98" s="79">
        <v>0</v>
      </c>
      <c r="L98" s="84">
        <v>0</v>
      </c>
    </row>
    <row r="99" spans="1:12" s="52" customFormat="1" ht="4.9000000000000004" hidden="1" customHeight="1" outlineLevel="1" thickBot="1" x14ac:dyDescent="0.25">
      <c r="A99" s="46"/>
      <c r="B99" s="47"/>
      <c r="C99" s="207"/>
      <c r="D99" s="207"/>
      <c r="E99" s="207"/>
      <c r="F99" s="208"/>
      <c r="G99" s="207"/>
      <c r="H99" s="208"/>
      <c r="I99" s="209"/>
      <c r="J99" s="7"/>
      <c r="K99" s="49"/>
      <c r="L99" s="51"/>
    </row>
    <row r="100" spans="1:12" s="52" customFormat="1" ht="12" hidden="1" customHeight="1" outlineLevel="1" x14ac:dyDescent="0.2">
      <c r="A100" s="60" t="s">
        <v>10</v>
      </c>
      <c r="B100" s="61"/>
      <c r="C100" s="210"/>
      <c r="D100" s="211"/>
      <c r="E100" s="212"/>
      <c r="F100" s="212"/>
      <c r="G100" s="213" t="e">
        <f>F100/B100</f>
        <v>#DIV/0!</v>
      </c>
      <c r="H100" s="214"/>
      <c r="I100" s="215"/>
      <c r="J100" s="66" t="e">
        <f>I100/F100</f>
        <v>#DIV/0!</v>
      </c>
      <c r="K100" s="62"/>
      <c r="L100" s="67"/>
    </row>
    <row r="101" spans="1:12" s="76" customFormat="1" ht="11.25" hidden="1" outlineLevel="2" x14ac:dyDescent="0.2">
      <c r="A101" s="68" t="s">
        <v>11</v>
      </c>
      <c r="B101" s="69">
        <v>2</v>
      </c>
      <c r="C101" s="195">
        <v>1247056.3500000001</v>
      </c>
      <c r="D101" s="196">
        <v>66773.490000000005</v>
      </c>
      <c r="E101" s="197"/>
      <c r="F101" s="197">
        <f>C101+D101</f>
        <v>1313829.8400000001</v>
      </c>
      <c r="G101" s="198">
        <f>F101/B101</f>
        <v>656914.92000000004</v>
      </c>
      <c r="H101" s="199">
        <v>599310.91</v>
      </c>
      <c r="I101" s="200">
        <v>98548</v>
      </c>
      <c r="J101" s="74">
        <f>I101/F101</f>
        <v>7.5008191319509074E-2</v>
      </c>
      <c r="K101" s="70">
        <v>0</v>
      </c>
      <c r="L101" s="75">
        <v>0</v>
      </c>
    </row>
    <row r="102" spans="1:12" s="76" customFormat="1" hidden="1" outlineLevel="2" thickBot="1" x14ac:dyDescent="0.25">
      <c r="A102" s="77" t="s">
        <v>24</v>
      </c>
      <c r="B102" s="78">
        <v>4</v>
      </c>
      <c r="C102" s="189">
        <v>3972840.78</v>
      </c>
      <c r="D102" s="190">
        <v>729826.1</v>
      </c>
      <c r="E102" s="191"/>
      <c r="F102" s="191">
        <f>C102+D102</f>
        <v>4702666.88</v>
      </c>
      <c r="G102" s="192">
        <f>F102/B102</f>
        <v>1175666.72</v>
      </c>
      <c r="H102" s="193">
        <v>1864554.79</v>
      </c>
      <c r="I102" s="194">
        <v>115583</v>
      </c>
      <c r="J102" s="83">
        <f>I102/F102</f>
        <v>2.4578181476464692E-2</v>
      </c>
      <c r="K102" s="79">
        <v>0</v>
      </c>
      <c r="L102" s="84">
        <v>0</v>
      </c>
    </row>
    <row r="103" spans="1:12" s="52" customFormat="1" ht="4.9000000000000004" hidden="1" customHeight="1" outlineLevel="1" thickBot="1" x14ac:dyDescent="0.25">
      <c r="A103" s="46"/>
      <c r="B103" s="47"/>
      <c r="C103" s="48"/>
      <c r="D103" s="48"/>
      <c r="E103" s="48"/>
      <c r="F103" s="49"/>
      <c r="G103" s="48"/>
      <c r="H103" s="208"/>
      <c r="I103" s="209"/>
      <c r="J103" s="7"/>
      <c r="K103" s="49"/>
      <c r="L103" s="51"/>
    </row>
    <row r="104" spans="1:12" s="76" customFormat="1" hidden="1" outlineLevel="1" x14ac:dyDescent="0.2">
      <c r="A104" s="60" t="s">
        <v>55</v>
      </c>
      <c r="B104" s="61"/>
      <c r="C104" s="62"/>
      <c r="D104" s="63"/>
      <c r="E104" s="64"/>
      <c r="F104" s="64"/>
      <c r="G104" s="65" t="e">
        <f>F104/B104</f>
        <v>#DIV/0!</v>
      </c>
      <c r="H104" s="214"/>
      <c r="I104" s="215"/>
      <c r="J104" s="66" t="e">
        <f>I104/F104</f>
        <v>#DIV/0!</v>
      </c>
      <c r="K104" s="62"/>
      <c r="L104" s="67"/>
    </row>
    <row r="105" spans="1:12" s="76" customFormat="1" ht="11.25" hidden="1" outlineLevel="2" x14ac:dyDescent="0.2">
      <c r="A105" s="68" t="s">
        <v>56</v>
      </c>
      <c r="B105" s="69"/>
      <c r="C105" s="70"/>
      <c r="D105" s="71"/>
      <c r="E105" s="72"/>
      <c r="F105" s="72"/>
      <c r="G105" s="73" t="e">
        <f>F105/B105</f>
        <v>#DIV/0!</v>
      </c>
      <c r="H105" s="199"/>
      <c r="I105" s="200"/>
      <c r="J105" s="74" t="e">
        <f>I105/F105</f>
        <v>#DIV/0!</v>
      </c>
      <c r="K105" s="70"/>
      <c r="L105" s="75"/>
    </row>
    <row r="106" spans="1:12" s="76" customFormat="1" ht="11.25" hidden="1" outlineLevel="2" x14ac:dyDescent="0.2">
      <c r="A106" s="68" t="s">
        <v>57</v>
      </c>
      <c r="B106" s="69"/>
      <c r="C106" s="70"/>
      <c r="D106" s="71"/>
      <c r="E106" s="72"/>
      <c r="F106" s="72"/>
      <c r="G106" s="73" t="e">
        <f>F106/B106</f>
        <v>#DIV/0!</v>
      </c>
      <c r="H106" s="199"/>
      <c r="I106" s="200"/>
      <c r="J106" s="74" t="e">
        <f>I106/F106</f>
        <v>#DIV/0!</v>
      </c>
      <c r="K106" s="70"/>
      <c r="L106" s="75"/>
    </row>
    <row r="107" spans="1:12" s="76" customFormat="1" hidden="1" outlineLevel="2" thickBot="1" x14ac:dyDescent="0.25">
      <c r="A107" s="85" t="s">
        <v>16</v>
      </c>
      <c r="B107" s="78"/>
      <c r="C107" s="87"/>
      <c r="D107" s="88"/>
      <c r="E107" s="89"/>
      <c r="F107" s="89"/>
      <c r="G107" s="78" t="e">
        <f>F107/B107</f>
        <v>#DIV/0!</v>
      </c>
      <c r="H107" s="205"/>
      <c r="I107" s="194"/>
      <c r="J107" s="83" t="e">
        <f>I107/F107</f>
        <v>#DIV/0!</v>
      </c>
      <c r="K107" s="79"/>
      <c r="L107" s="84"/>
    </row>
    <row r="108" spans="1:12" s="52" customFormat="1" ht="13.5" hidden="1" customHeight="1" outlineLevel="1" thickBot="1" x14ac:dyDescent="0.25">
      <c r="A108" s="46"/>
      <c r="B108" s="47"/>
      <c r="C108" s="48"/>
      <c r="D108" s="48"/>
      <c r="E108" s="48"/>
      <c r="F108" s="49"/>
      <c r="G108" s="48"/>
      <c r="H108" s="208"/>
      <c r="I108" s="209"/>
      <c r="J108" s="7"/>
      <c r="K108" s="49"/>
      <c r="L108" s="51"/>
    </row>
    <row r="109" spans="1:12" s="52" customFormat="1" ht="12" customHeight="1" collapsed="1" thickBot="1" x14ac:dyDescent="0.25">
      <c r="A109" s="105" t="s">
        <v>37</v>
      </c>
      <c r="B109" s="106">
        <v>334</v>
      </c>
      <c r="C109" s="275">
        <v>5446849.4900000002</v>
      </c>
      <c r="D109" s="276">
        <v>466996.5</v>
      </c>
      <c r="E109" s="266"/>
      <c r="F109" s="266">
        <v>5913845.9900000002</v>
      </c>
      <c r="G109" s="186">
        <f>F109/B109</f>
        <v>17706.125718562875</v>
      </c>
      <c r="H109" s="187">
        <v>3532551.62</v>
      </c>
      <c r="I109" s="231">
        <v>177166</v>
      </c>
      <c r="J109" s="155">
        <f>I109/F109</f>
        <v>2.9957831215012751E-2</v>
      </c>
      <c r="K109" s="111">
        <v>12</v>
      </c>
      <c r="L109" s="112">
        <v>3</v>
      </c>
    </row>
    <row r="110" spans="1:12" s="52" customFormat="1" ht="14.25" customHeight="1" thickBot="1" x14ac:dyDescent="0.25">
      <c r="A110" s="54"/>
      <c r="B110" s="55"/>
      <c r="C110" s="56"/>
      <c r="D110" s="56"/>
      <c r="E110" s="56"/>
      <c r="F110" s="57"/>
      <c r="G110" s="56"/>
      <c r="H110" s="224"/>
      <c r="I110" s="209"/>
      <c r="J110" s="7"/>
      <c r="K110" s="57"/>
      <c r="L110" s="59"/>
    </row>
    <row r="111" spans="1:12" s="52" customFormat="1" ht="12.75" hidden="1" outlineLevel="1" thickBot="1" x14ac:dyDescent="0.25">
      <c r="A111" s="305" t="s">
        <v>36</v>
      </c>
      <c r="B111" s="306"/>
      <c r="C111" s="306"/>
      <c r="D111" s="306"/>
      <c r="E111" s="306"/>
      <c r="F111" s="306"/>
      <c r="G111" s="306"/>
      <c r="H111" s="306"/>
      <c r="I111" s="306"/>
      <c r="J111" s="306"/>
      <c r="K111" s="306"/>
      <c r="L111" s="307"/>
    </row>
    <row r="112" spans="1:12" s="52" customFormat="1" ht="4.9000000000000004" hidden="1" customHeight="1" outlineLevel="1" thickBot="1" x14ac:dyDescent="0.25">
      <c r="A112" s="54"/>
      <c r="B112" s="55"/>
      <c r="C112" s="56"/>
      <c r="D112" s="56"/>
      <c r="E112" s="56"/>
      <c r="F112" s="57"/>
      <c r="G112" s="56"/>
      <c r="H112" s="224"/>
      <c r="I112" s="230"/>
      <c r="J112" s="58"/>
      <c r="K112" s="57"/>
      <c r="L112" s="59"/>
    </row>
    <row r="113" spans="1:12" s="52" customFormat="1" ht="12" hidden="1" customHeight="1" outlineLevel="1" x14ac:dyDescent="0.2">
      <c r="A113" s="60" t="s">
        <v>27</v>
      </c>
      <c r="B113" s="61"/>
      <c r="C113" s="62"/>
      <c r="D113" s="63"/>
      <c r="E113" s="64"/>
      <c r="F113" s="64"/>
      <c r="G113" s="65" t="e">
        <f>F113/B113</f>
        <v>#DIV/0!</v>
      </c>
      <c r="H113" s="214"/>
      <c r="I113" s="215"/>
      <c r="J113" s="66" t="e">
        <f>I113/F113</f>
        <v>#DIV/0!</v>
      </c>
      <c r="K113" s="62"/>
      <c r="L113" s="67"/>
    </row>
    <row r="114" spans="1:12" s="76" customFormat="1" ht="11.25" hidden="1" outlineLevel="2" x14ac:dyDescent="0.2">
      <c r="A114" s="68" t="s">
        <v>25</v>
      </c>
      <c r="B114" s="69"/>
      <c r="C114" s="70"/>
      <c r="D114" s="71"/>
      <c r="E114" s="72"/>
      <c r="F114" s="72"/>
      <c r="G114" s="73" t="e">
        <f>F114/B114</f>
        <v>#DIV/0!</v>
      </c>
      <c r="H114" s="199"/>
      <c r="I114" s="200"/>
      <c r="J114" s="74" t="e">
        <f>I114/F114</f>
        <v>#DIV/0!</v>
      </c>
      <c r="K114" s="70"/>
      <c r="L114" s="75"/>
    </row>
    <row r="115" spans="1:12" s="76" customFormat="1" hidden="1" outlineLevel="2" thickBot="1" x14ac:dyDescent="0.25">
      <c r="A115" s="77" t="s">
        <v>26</v>
      </c>
      <c r="B115" s="78">
        <v>334</v>
      </c>
      <c r="C115" s="189">
        <v>5446849.4900000002</v>
      </c>
      <c r="D115" s="190">
        <v>466996.5</v>
      </c>
      <c r="E115" s="191"/>
      <c r="F115" s="191">
        <f>C115+D115</f>
        <v>5913845.9900000002</v>
      </c>
      <c r="G115" s="192">
        <f>F115/B115</f>
        <v>17706.125718562875</v>
      </c>
      <c r="H115" s="193">
        <v>3532551.62</v>
      </c>
      <c r="I115" s="194">
        <v>177166</v>
      </c>
      <c r="J115" s="83">
        <f>I115/F115</f>
        <v>2.9957831215012751E-2</v>
      </c>
      <c r="K115" s="79">
        <v>12</v>
      </c>
      <c r="L115" s="84">
        <v>3</v>
      </c>
    </row>
    <row r="116" spans="1:12" s="52" customFormat="1" ht="4.9000000000000004" hidden="1" customHeight="1" outlineLevel="1" thickBot="1" x14ac:dyDescent="0.25">
      <c r="A116" s="46"/>
      <c r="B116" s="47"/>
      <c r="C116" s="207"/>
      <c r="D116" s="207"/>
      <c r="E116" s="207"/>
      <c r="F116" s="208"/>
      <c r="G116" s="207"/>
      <c r="H116" s="208"/>
      <c r="I116" s="209"/>
      <c r="J116" s="7"/>
      <c r="K116" s="49"/>
      <c r="L116" s="51"/>
    </row>
    <row r="117" spans="1:12" s="52" customFormat="1" ht="12" hidden="1" customHeight="1" outlineLevel="1" x14ac:dyDescent="0.2">
      <c r="A117" s="60" t="s">
        <v>20</v>
      </c>
      <c r="B117" s="61"/>
      <c r="C117" s="210"/>
      <c r="D117" s="211"/>
      <c r="E117" s="212"/>
      <c r="F117" s="212"/>
      <c r="G117" s="213" t="e">
        <f>F117/B117</f>
        <v>#DIV/0!</v>
      </c>
      <c r="H117" s="214"/>
      <c r="I117" s="215"/>
      <c r="J117" s="66" t="e">
        <f>I117/F117</f>
        <v>#DIV/0!</v>
      </c>
      <c r="K117" s="62"/>
      <c r="L117" s="67"/>
    </row>
    <row r="118" spans="1:12" s="76" customFormat="1" ht="11.25" hidden="1" outlineLevel="2" x14ac:dyDescent="0.2">
      <c r="A118" s="68" t="s">
        <v>3</v>
      </c>
      <c r="B118" s="69">
        <v>2</v>
      </c>
      <c r="C118" s="195">
        <v>3090559.64</v>
      </c>
      <c r="D118" s="196">
        <v>220610.32</v>
      </c>
      <c r="E118" s="197"/>
      <c r="F118" s="197">
        <f>C118+D118</f>
        <v>3311169.96</v>
      </c>
      <c r="G118" s="198">
        <f>F118/B118</f>
        <v>1655584.98</v>
      </c>
      <c r="H118" s="199">
        <v>568271.63</v>
      </c>
      <c r="I118" s="200">
        <v>456</v>
      </c>
      <c r="J118" s="74">
        <f>I118/F118</f>
        <v>1.3771567316345188E-4</v>
      </c>
      <c r="K118" s="70"/>
      <c r="L118" s="75"/>
    </row>
    <row r="119" spans="1:12" s="76" customFormat="1" ht="11.25" hidden="1" outlineLevel="2" x14ac:dyDescent="0.2">
      <c r="A119" s="68" t="s">
        <v>5</v>
      </c>
      <c r="B119" s="69"/>
      <c r="C119" s="195"/>
      <c r="D119" s="196"/>
      <c r="E119" s="197"/>
      <c r="F119" s="197"/>
      <c r="G119" s="198" t="e">
        <f>F119/B119</f>
        <v>#DIV/0!</v>
      </c>
      <c r="H119" s="199"/>
      <c r="I119" s="200"/>
      <c r="J119" s="74" t="e">
        <f>I119/F119</f>
        <v>#DIV/0!</v>
      </c>
      <c r="K119" s="70"/>
      <c r="L119" s="75"/>
    </row>
    <row r="120" spans="1:12" s="76" customFormat="1" ht="11.25" hidden="1" outlineLevel="2" x14ac:dyDescent="0.2">
      <c r="A120" s="85" t="s">
        <v>4</v>
      </c>
      <c r="B120" s="86">
        <v>332</v>
      </c>
      <c r="C120" s="201">
        <v>2356289.85</v>
      </c>
      <c r="D120" s="202">
        <v>246386.18</v>
      </c>
      <c r="E120" s="203"/>
      <c r="F120" s="203">
        <f>C120+D120</f>
        <v>2602676.0300000003</v>
      </c>
      <c r="G120" s="204">
        <f>F120/B120</f>
        <v>7839.3856325301213</v>
      </c>
      <c r="H120" s="205">
        <v>2964279.99</v>
      </c>
      <c r="I120" s="206">
        <v>176710</v>
      </c>
      <c r="J120" s="91">
        <f>I120/F120</f>
        <v>6.7895503690484277E-2</v>
      </c>
      <c r="K120" s="87">
        <v>12</v>
      </c>
      <c r="L120" s="92">
        <v>3</v>
      </c>
    </row>
    <row r="121" spans="1:12" s="76" customFormat="1" hidden="1" outlineLevel="2" thickBot="1" x14ac:dyDescent="0.25">
      <c r="A121" s="85" t="s">
        <v>16</v>
      </c>
      <c r="B121" s="78"/>
      <c r="C121" s="201"/>
      <c r="D121" s="202"/>
      <c r="E121" s="203"/>
      <c r="F121" s="203"/>
      <c r="G121" s="192" t="e">
        <f>F121/B121</f>
        <v>#DIV/0!</v>
      </c>
      <c r="H121" s="205"/>
      <c r="I121" s="194"/>
      <c r="J121" s="83" t="e">
        <f>I121/F121</f>
        <v>#DIV/0!</v>
      </c>
      <c r="K121" s="79"/>
      <c r="L121" s="84"/>
    </row>
    <row r="122" spans="1:12" ht="4.9000000000000004" hidden="1" customHeight="1" outlineLevel="1" thickBot="1" x14ac:dyDescent="0.25">
      <c r="A122" s="46"/>
      <c r="B122" s="47"/>
      <c r="C122" s="207"/>
      <c r="D122" s="207"/>
      <c r="E122" s="207"/>
      <c r="F122" s="208"/>
      <c r="G122" s="207"/>
      <c r="H122" s="208"/>
      <c r="I122" s="209"/>
      <c r="K122" s="49"/>
      <c r="L122" s="51"/>
    </row>
    <row r="123" spans="1:12" s="52" customFormat="1" hidden="1" outlineLevel="1" x14ac:dyDescent="0.2">
      <c r="A123" s="60" t="s">
        <v>38</v>
      </c>
      <c r="B123" s="61"/>
      <c r="C123" s="210"/>
      <c r="D123" s="211"/>
      <c r="E123" s="212"/>
      <c r="F123" s="212"/>
      <c r="G123" s="213" t="e">
        <f>F123/B123</f>
        <v>#DIV/0!</v>
      </c>
      <c r="H123" s="214"/>
      <c r="I123" s="215"/>
      <c r="J123" s="66" t="e">
        <f>I123/F123</f>
        <v>#DIV/0!</v>
      </c>
      <c r="K123" s="62"/>
      <c r="L123" s="67"/>
    </row>
    <row r="124" spans="1:12" s="76" customFormat="1" ht="11.25" hidden="1" outlineLevel="2" x14ac:dyDescent="0.2">
      <c r="A124" s="68" t="s">
        <v>39</v>
      </c>
      <c r="B124" s="69">
        <v>2</v>
      </c>
      <c r="C124" s="195">
        <v>3090559.64</v>
      </c>
      <c r="D124" s="196">
        <v>220610.32</v>
      </c>
      <c r="E124" s="197"/>
      <c r="F124" s="197">
        <f>C124+D124</f>
        <v>3311169.96</v>
      </c>
      <c r="G124" s="198">
        <f>F124/B124</f>
        <v>1655584.98</v>
      </c>
      <c r="H124" s="199">
        <v>1501226.19</v>
      </c>
      <c r="I124" s="200">
        <v>116854</v>
      </c>
      <c r="J124" s="74">
        <f>I124/F124</f>
        <v>3.5290849280355273E-2</v>
      </c>
      <c r="K124" s="70">
        <v>0</v>
      </c>
      <c r="L124" s="75">
        <v>0</v>
      </c>
    </row>
    <row r="125" spans="1:12" s="76" customFormat="1" ht="11.25" hidden="1" outlineLevel="2" x14ac:dyDescent="0.2">
      <c r="A125" s="68" t="s">
        <v>40</v>
      </c>
      <c r="B125" s="69">
        <v>265</v>
      </c>
      <c r="C125" s="243">
        <v>122144.43</v>
      </c>
      <c r="D125" s="243">
        <v>246386.18</v>
      </c>
      <c r="E125" s="197"/>
      <c r="F125" s="197">
        <f t="shared" ref="F125:F126" si="0">C125+D125</f>
        <v>368530.61</v>
      </c>
      <c r="G125" s="198">
        <f>F125/B125</f>
        <v>1390.6815471698112</v>
      </c>
      <c r="H125" s="199">
        <v>360593.82</v>
      </c>
      <c r="I125" s="200">
        <v>6288</v>
      </c>
      <c r="J125" s="74">
        <f>I125/F125</f>
        <v>1.7062354738999835E-2</v>
      </c>
      <c r="K125" s="70">
        <v>0</v>
      </c>
      <c r="L125" s="75">
        <v>3</v>
      </c>
    </row>
    <row r="126" spans="1:12" s="76" customFormat="1" ht="11.25" hidden="1" outlineLevel="2" x14ac:dyDescent="0.2">
      <c r="A126" s="68" t="s">
        <v>41</v>
      </c>
      <c r="B126" s="69">
        <v>67</v>
      </c>
      <c r="C126" s="295">
        <v>2234145.42</v>
      </c>
      <c r="D126" s="196">
        <v>0</v>
      </c>
      <c r="E126" s="197"/>
      <c r="F126" s="197">
        <f t="shared" si="0"/>
        <v>2234145.42</v>
      </c>
      <c r="G126" s="198">
        <f>F126/B126</f>
        <v>33345.454029850742</v>
      </c>
      <c r="H126" s="199">
        <v>1670731.61</v>
      </c>
      <c r="I126" s="200">
        <v>54024</v>
      </c>
      <c r="J126" s="74">
        <f>I126/F126</f>
        <v>2.4181058008301001E-2</v>
      </c>
      <c r="K126" s="70">
        <v>12</v>
      </c>
      <c r="L126" s="75">
        <v>0</v>
      </c>
    </row>
    <row r="127" spans="1:12" s="76" customFormat="1" hidden="1" outlineLevel="2" thickBot="1" x14ac:dyDescent="0.25">
      <c r="A127" s="77" t="s">
        <v>16</v>
      </c>
      <c r="B127" s="78"/>
      <c r="C127" s="189"/>
      <c r="D127" s="190"/>
      <c r="E127" s="191"/>
      <c r="F127" s="191"/>
      <c r="G127" s="192" t="e">
        <f>F127/B127</f>
        <v>#DIV/0!</v>
      </c>
      <c r="H127" s="193"/>
      <c r="I127" s="194"/>
      <c r="J127" s="83" t="e">
        <f>I127/F127</f>
        <v>#DIV/0!</v>
      </c>
      <c r="K127" s="79"/>
      <c r="L127" s="84"/>
    </row>
    <row r="128" spans="1:12" s="52" customFormat="1" ht="4.9000000000000004" hidden="1" customHeight="1" outlineLevel="1" thickBot="1" x14ac:dyDescent="0.25">
      <c r="A128" s="46"/>
      <c r="B128" s="47"/>
      <c r="C128" s="207"/>
      <c r="D128" s="207"/>
      <c r="E128" s="207"/>
      <c r="F128" s="208"/>
      <c r="G128" s="207"/>
      <c r="H128" s="208"/>
      <c r="I128" s="209"/>
      <c r="J128" s="7"/>
      <c r="K128" s="49"/>
      <c r="L128" s="51"/>
    </row>
    <row r="129" spans="1:12" s="52" customFormat="1" ht="12" hidden="1" customHeight="1" outlineLevel="1" x14ac:dyDescent="0.2">
      <c r="A129" s="60" t="s">
        <v>22</v>
      </c>
      <c r="B129" s="61"/>
      <c r="C129" s="210"/>
      <c r="D129" s="211"/>
      <c r="E129" s="212"/>
      <c r="F129" s="212"/>
      <c r="G129" s="213" t="e">
        <f>F129/B129</f>
        <v>#DIV/0!</v>
      </c>
      <c r="H129" s="214"/>
      <c r="I129" s="215"/>
      <c r="J129" s="66" t="e">
        <f>I129/F129</f>
        <v>#DIV/0!</v>
      </c>
      <c r="K129" s="62"/>
      <c r="L129" s="67"/>
    </row>
    <row r="130" spans="1:12" s="76" customFormat="1" ht="11.25" hidden="1" outlineLevel="2" x14ac:dyDescent="0.2">
      <c r="A130" s="68" t="s">
        <v>17</v>
      </c>
      <c r="B130" s="69"/>
      <c r="C130" s="195"/>
      <c r="D130" s="196"/>
      <c r="E130" s="197"/>
      <c r="F130" s="197"/>
      <c r="G130" s="198" t="e">
        <f>F130/B130</f>
        <v>#DIV/0!</v>
      </c>
      <c r="H130" s="199"/>
      <c r="I130" s="200"/>
      <c r="J130" s="74" t="e">
        <f>I130/F130</f>
        <v>#DIV/0!</v>
      </c>
      <c r="K130" s="70"/>
      <c r="L130" s="75"/>
    </row>
    <row r="131" spans="1:12" s="76" customFormat="1" ht="11.25" hidden="1" outlineLevel="2" x14ac:dyDescent="0.2">
      <c r="A131" s="68" t="s">
        <v>18</v>
      </c>
      <c r="B131" s="69"/>
      <c r="C131" s="195"/>
      <c r="D131" s="196"/>
      <c r="E131" s="197"/>
      <c r="F131" s="197"/>
      <c r="G131" s="198" t="e">
        <f>F131/B131</f>
        <v>#DIV/0!</v>
      </c>
      <c r="H131" s="199"/>
      <c r="I131" s="200"/>
      <c r="J131" s="74" t="e">
        <f>I131/F131</f>
        <v>#DIV/0!</v>
      </c>
      <c r="K131" s="70"/>
      <c r="L131" s="75"/>
    </row>
    <row r="132" spans="1:12" s="76" customFormat="1" ht="11.25" hidden="1" outlineLevel="2" x14ac:dyDescent="0.2">
      <c r="A132" s="68" t="s">
        <v>19</v>
      </c>
      <c r="B132" s="69"/>
      <c r="C132" s="195"/>
      <c r="D132" s="196"/>
      <c r="E132" s="197"/>
      <c r="F132" s="197"/>
      <c r="G132" s="198" t="e">
        <f>F132/B132</f>
        <v>#DIV/0!</v>
      </c>
      <c r="H132" s="199"/>
      <c r="I132" s="200"/>
      <c r="J132" s="74" t="e">
        <f>I132/F132</f>
        <v>#DIV/0!</v>
      </c>
      <c r="K132" s="70"/>
      <c r="L132" s="75"/>
    </row>
    <row r="133" spans="1:12" s="76" customFormat="1" hidden="1" outlineLevel="2" thickBot="1" x14ac:dyDescent="0.25">
      <c r="A133" s="77" t="s">
        <v>16</v>
      </c>
      <c r="B133" s="78">
        <v>334</v>
      </c>
      <c r="C133" s="189">
        <v>5446849.4900000002</v>
      </c>
      <c r="D133" s="190">
        <v>466996.5</v>
      </c>
      <c r="E133" s="191"/>
      <c r="F133" s="191">
        <v>5913845.9900000002</v>
      </c>
      <c r="G133" s="192">
        <f>F133/B133</f>
        <v>17706.125718562875</v>
      </c>
      <c r="H133" s="193">
        <v>3532551.62</v>
      </c>
      <c r="I133" s="194">
        <v>177166</v>
      </c>
      <c r="J133" s="83">
        <f>I133/F133</f>
        <v>2.9957831215012751E-2</v>
      </c>
      <c r="K133" s="79">
        <v>12</v>
      </c>
      <c r="L133" s="84">
        <v>3</v>
      </c>
    </row>
    <row r="134" spans="1:12" s="52" customFormat="1" ht="16.5" hidden="1" customHeight="1" outlineLevel="1" thickBot="1" x14ac:dyDescent="0.25">
      <c r="A134" s="46"/>
      <c r="B134" s="47"/>
      <c r="C134" s="207"/>
      <c r="D134" s="207"/>
      <c r="E134" s="207"/>
      <c r="F134" s="208"/>
      <c r="G134" s="207"/>
      <c r="H134" s="208"/>
      <c r="I134" s="209"/>
      <c r="J134" s="7"/>
      <c r="K134" s="49"/>
      <c r="L134" s="51"/>
    </row>
    <row r="135" spans="1:12" s="52" customFormat="1" ht="12" hidden="1" customHeight="1" outlineLevel="1" x14ac:dyDescent="0.2">
      <c r="A135" s="60" t="s">
        <v>30</v>
      </c>
      <c r="B135" s="61"/>
      <c r="C135" s="210"/>
      <c r="D135" s="211"/>
      <c r="E135" s="212"/>
      <c r="F135" s="212"/>
      <c r="G135" s="213" t="e">
        <f>F135/B135</f>
        <v>#DIV/0!</v>
      </c>
      <c r="H135" s="214"/>
      <c r="I135" s="215"/>
      <c r="J135" s="66" t="e">
        <f>I135/F135</f>
        <v>#DIV/0!</v>
      </c>
      <c r="K135" s="62"/>
      <c r="L135" s="67"/>
    </row>
    <row r="136" spans="1:12" s="76" customFormat="1" ht="11.25" hidden="1" outlineLevel="2" x14ac:dyDescent="0.2">
      <c r="A136" s="68" t="s">
        <v>28</v>
      </c>
      <c r="B136" s="69"/>
      <c r="C136" s="195"/>
      <c r="D136" s="196"/>
      <c r="E136" s="197"/>
      <c r="F136" s="197"/>
      <c r="G136" s="198" t="e">
        <f>F136/B136</f>
        <v>#DIV/0!</v>
      </c>
      <c r="H136" s="199"/>
      <c r="I136" s="200"/>
      <c r="J136" s="74" t="e">
        <f>I136/F136</f>
        <v>#DIV/0!</v>
      </c>
      <c r="K136" s="70"/>
      <c r="L136" s="75"/>
    </row>
    <row r="137" spans="1:12" s="76" customFormat="1" ht="11.25" hidden="1" outlineLevel="2" x14ac:dyDescent="0.2">
      <c r="A137" s="68" t="s">
        <v>46</v>
      </c>
      <c r="B137" s="69">
        <v>69</v>
      </c>
      <c r="C137" s="195">
        <v>5324705.0600000005</v>
      </c>
      <c r="D137" s="196">
        <v>220610.32</v>
      </c>
      <c r="E137" s="197"/>
      <c r="F137" s="197">
        <v>5545315.3800000008</v>
      </c>
      <c r="G137" s="198">
        <f>F137/B137</f>
        <v>80366.889565217396</v>
      </c>
      <c r="H137" s="199">
        <v>3171957.8</v>
      </c>
      <c r="I137" s="200">
        <v>170878</v>
      </c>
      <c r="J137" s="74">
        <f>I137/F137</f>
        <v>3.0814838884781332E-2</v>
      </c>
      <c r="K137" s="70">
        <v>12</v>
      </c>
      <c r="L137" s="75">
        <v>0</v>
      </c>
    </row>
    <row r="138" spans="1:12" s="76" customFormat="1" ht="11.25" hidden="1" outlineLevel="2" x14ac:dyDescent="0.2">
      <c r="A138" s="68" t="s">
        <v>87</v>
      </c>
      <c r="B138" s="69">
        <v>265</v>
      </c>
      <c r="C138" s="243">
        <v>122144.43</v>
      </c>
      <c r="D138" s="243">
        <v>246386.18</v>
      </c>
      <c r="E138" s="197"/>
      <c r="F138" s="197">
        <v>368530.61</v>
      </c>
      <c r="G138" s="198">
        <f>F138/B138</f>
        <v>1390.6815471698112</v>
      </c>
      <c r="H138" s="199">
        <v>360593.82</v>
      </c>
      <c r="I138" s="200">
        <v>6288</v>
      </c>
      <c r="J138" s="74">
        <f>I138/F138</f>
        <v>1.7062354738999835E-2</v>
      </c>
      <c r="K138" s="70">
        <v>0</v>
      </c>
      <c r="L138" s="75">
        <v>3</v>
      </c>
    </row>
    <row r="139" spans="1:12" s="76" customFormat="1" hidden="1" outlineLevel="2" thickBot="1" x14ac:dyDescent="0.25">
      <c r="A139" s="77" t="s">
        <v>51</v>
      </c>
      <c r="B139" s="78"/>
      <c r="C139" s="189"/>
      <c r="D139" s="190"/>
      <c r="E139" s="191"/>
      <c r="F139" s="191"/>
      <c r="G139" s="192" t="e">
        <f>F139/B139</f>
        <v>#DIV/0!</v>
      </c>
      <c r="H139" s="193"/>
      <c r="I139" s="194"/>
      <c r="J139" s="83" t="e">
        <f>I139/F139</f>
        <v>#DIV/0!</v>
      </c>
      <c r="K139" s="79"/>
      <c r="L139" s="84"/>
    </row>
    <row r="140" spans="1:12" s="52" customFormat="1" ht="4.9000000000000004" hidden="1" customHeight="1" outlineLevel="1" thickBot="1" x14ac:dyDescent="0.25">
      <c r="A140" s="46"/>
      <c r="B140" s="47"/>
      <c r="C140" s="207"/>
      <c r="D140" s="207"/>
      <c r="E140" s="207"/>
      <c r="F140" s="208"/>
      <c r="G140" s="207"/>
      <c r="H140" s="208"/>
      <c r="I140" s="209"/>
      <c r="J140" s="7"/>
      <c r="K140" s="49"/>
      <c r="L140" s="51"/>
    </row>
    <row r="141" spans="1:12" s="52" customFormat="1" ht="12" hidden="1" customHeight="1" outlineLevel="1" x14ac:dyDescent="0.2">
      <c r="A141" s="60" t="s">
        <v>23</v>
      </c>
      <c r="B141" s="61"/>
      <c r="C141" s="210"/>
      <c r="D141" s="211"/>
      <c r="E141" s="212"/>
      <c r="F141" s="212"/>
      <c r="G141" s="213" t="e">
        <f>F141/B141</f>
        <v>#DIV/0!</v>
      </c>
      <c r="H141" s="214"/>
      <c r="I141" s="215"/>
      <c r="J141" s="66" t="e">
        <f>I141/F141</f>
        <v>#DIV/0!</v>
      </c>
      <c r="K141" s="62"/>
      <c r="L141" s="67"/>
    </row>
    <row r="142" spans="1:12" s="76" customFormat="1" ht="11.25" hidden="1" outlineLevel="2" x14ac:dyDescent="0.2">
      <c r="A142" s="68" t="s">
        <v>9</v>
      </c>
      <c r="B142" s="69"/>
      <c r="C142" s="195"/>
      <c r="D142" s="196"/>
      <c r="E142" s="197"/>
      <c r="F142" s="197"/>
      <c r="G142" s="198" t="e">
        <f>F142/B142</f>
        <v>#DIV/0!</v>
      </c>
      <c r="H142" s="199"/>
      <c r="I142" s="200"/>
      <c r="J142" s="74" t="e">
        <f>I142/F142</f>
        <v>#DIV/0!</v>
      </c>
      <c r="K142" s="70"/>
      <c r="L142" s="75"/>
    </row>
    <row r="143" spans="1:12" s="76" customFormat="1" ht="11.25" hidden="1" outlineLevel="2" x14ac:dyDescent="0.2">
      <c r="A143" s="68" t="s">
        <v>42</v>
      </c>
      <c r="B143" s="69"/>
      <c r="C143" s="195"/>
      <c r="D143" s="196"/>
      <c r="E143" s="197"/>
      <c r="F143" s="197"/>
      <c r="G143" s="198" t="e">
        <f>F143/B143</f>
        <v>#DIV/0!</v>
      </c>
      <c r="H143" s="199"/>
      <c r="I143" s="200"/>
      <c r="J143" s="74" t="e">
        <f>I143/F143</f>
        <v>#DIV/0!</v>
      </c>
      <c r="K143" s="70"/>
      <c r="L143" s="75"/>
    </row>
    <row r="144" spans="1:12" s="76" customFormat="1" ht="11.25" hidden="1" outlineLevel="2" x14ac:dyDescent="0.2">
      <c r="A144" s="68" t="s">
        <v>43</v>
      </c>
      <c r="B144" s="69"/>
      <c r="C144" s="195"/>
      <c r="D144" s="196"/>
      <c r="E144" s="197"/>
      <c r="F144" s="197"/>
      <c r="G144" s="198" t="e">
        <f>F144/B144</f>
        <v>#DIV/0!</v>
      </c>
      <c r="H144" s="199"/>
      <c r="I144" s="200"/>
      <c r="J144" s="74" t="e">
        <f>I144/F144</f>
        <v>#DIV/0!</v>
      </c>
      <c r="K144" s="70"/>
      <c r="L144" s="75"/>
    </row>
    <row r="145" spans="1:12" s="76" customFormat="1" hidden="1" outlineLevel="2" thickBot="1" x14ac:dyDescent="0.25">
      <c r="A145" s="77" t="s">
        <v>44</v>
      </c>
      <c r="B145" s="78">
        <v>334</v>
      </c>
      <c r="C145" s="189">
        <v>5446849.4900000002</v>
      </c>
      <c r="D145" s="190">
        <v>466996.5</v>
      </c>
      <c r="E145" s="191"/>
      <c r="F145" s="191">
        <v>5913845.9900000002</v>
      </c>
      <c r="G145" s="192">
        <f>F145/B145</f>
        <v>17706.125718562875</v>
      </c>
      <c r="H145" s="193">
        <v>3532551.62</v>
      </c>
      <c r="I145" s="194">
        <v>177166</v>
      </c>
      <c r="J145" s="83">
        <f>I145/F145</f>
        <v>2.9957831215012751E-2</v>
      </c>
      <c r="K145" s="79">
        <v>12</v>
      </c>
      <c r="L145" s="84">
        <v>3</v>
      </c>
    </row>
    <row r="146" spans="1:12" s="52" customFormat="1" ht="15" hidden="1" customHeight="1" outlineLevel="1" thickBot="1" x14ac:dyDescent="0.25">
      <c r="A146" s="46"/>
      <c r="B146" s="47"/>
      <c r="C146" s="189"/>
      <c r="D146" s="190"/>
      <c r="E146" s="191"/>
      <c r="F146" s="191"/>
      <c r="G146" s="207"/>
      <c r="H146" s="208"/>
      <c r="I146" s="209"/>
      <c r="J146" s="7"/>
      <c r="K146" s="49"/>
      <c r="L146" s="51"/>
    </row>
    <row r="147" spans="1:12" s="52" customFormat="1" ht="12" hidden="1" customHeight="1" outlineLevel="1" x14ac:dyDescent="0.2">
      <c r="A147" s="60" t="s">
        <v>10</v>
      </c>
      <c r="B147" s="61"/>
      <c r="C147" s="210"/>
      <c r="D147" s="211"/>
      <c r="E147" s="212"/>
      <c r="F147" s="212"/>
      <c r="G147" s="213" t="e">
        <f>F147/B147</f>
        <v>#DIV/0!</v>
      </c>
      <c r="H147" s="214"/>
      <c r="I147" s="215"/>
      <c r="J147" s="66" t="e">
        <f>I147/F147</f>
        <v>#DIV/0!</v>
      </c>
      <c r="K147" s="62"/>
      <c r="L147" s="67"/>
    </row>
    <row r="148" spans="1:12" s="76" customFormat="1" ht="11.25" hidden="1" outlineLevel="2" x14ac:dyDescent="0.2">
      <c r="A148" s="68" t="s">
        <v>11</v>
      </c>
      <c r="B148" s="69"/>
      <c r="C148" s="195"/>
      <c r="D148" s="196"/>
      <c r="E148" s="197"/>
      <c r="F148" s="197"/>
      <c r="G148" s="198" t="e">
        <f>F148/B148</f>
        <v>#DIV/0!</v>
      </c>
      <c r="H148" s="199"/>
      <c r="I148" s="200"/>
      <c r="J148" s="74" t="e">
        <f>I148/F148</f>
        <v>#DIV/0!</v>
      </c>
      <c r="K148" s="70"/>
      <c r="L148" s="75"/>
    </row>
    <row r="149" spans="1:12" s="76" customFormat="1" hidden="1" outlineLevel="2" thickBot="1" x14ac:dyDescent="0.25">
      <c r="A149" s="77" t="s">
        <v>24</v>
      </c>
      <c r="B149" s="78"/>
      <c r="C149" s="189"/>
      <c r="D149" s="190"/>
      <c r="E149" s="191"/>
      <c r="F149" s="191"/>
      <c r="G149" s="192" t="e">
        <f>F149/B149</f>
        <v>#DIV/0!</v>
      </c>
      <c r="H149" s="193"/>
      <c r="I149" s="194"/>
      <c r="J149" s="83" t="e">
        <f>I149/F149</f>
        <v>#DIV/0!</v>
      </c>
      <c r="K149" s="79"/>
      <c r="L149" s="84"/>
    </row>
    <row r="150" spans="1:12" s="52" customFormat="1" ht="4.9000000000000004" hidden="1" customHeight="1" outlineLevel="1" thickBot="1" x14ac:dyDescent="0.25">
      <c r="A150" s="46"/>
      <c r="B150" s="47"/>
      <c r="C150" s="207"/>
      <c r="D150" s="207"/>
      <c r="E150" s="207"/>
      <c r="F150" s="208"/>
      <c r="G150" s="207"/>
      <c r="H150" s="208"/>
      <c r="I150" s="209"/>
      <c r="J150" s="7"/>
      <c r="K150" s="49"/>
      <c r="L150" s="51"/>
    </row>
    <row r="151" spans="1:12" s="76" customFormat="1" hidden="1" outlineLevel="1" x14ac:dyDescent="0.2">
      <c r="A151" s="60" t="s">
        <v>55</v>
      </c>
      <c r="B151" s="61"/>
      <c r="C151" s="210"/>
      <c r="D151" s="211"/>
      <c r="E151" s="212"/>
      <c r="F151" s="212"/>
      <c r="G151" s="213" t="e">
        <f>F151/B151</f>
        <v>#DIV/0!</v>
      </c>
      <c r="H151" s="214"/>
      <c r="I151" s="215"/>
      <c r="J151" s="66" t="e">
        <f>I151/F151</f>
        <v>#DIV/0!</v>
      </c>
      <c r="K151" s="62"/>
      <c r="L151" s="67"/>
    </row>
    <row r="152" spans="1:12" s="76" customFormat="1" ht="11.25" hidden="1" outlineLevel="2" x14ac:dyDescent="0.2">
      <c r="A152" s="68" t="s">
        <v>56</v>
      </c>
      <c r="B152" s="69"/>
      <c r="C152" s="195"/>
      <c r="D152" s="196"/>
      <c r="E152" s="197"/>
      <c r="F152" s="197"/>
      <c r="G152" s="198" t="e">
        <f>F152/B152</f>
        <v>#DIV/0!</v>
      </c>
      <c r="H152" s="199"/>
      <c r="I152" s="200"/>
      <c r="J152" s="74" t="e">
        <f>I152/F152</f>
        <v>#DIV/0!</v>
      </c>
      <c r="K152" s="70"/>
      <c r="L152" s="75"/>
    </row>
    <row r="153" spans="1:12" s="76" customFormat="1" ht="11.25" hidden="1" outlineLevel="2" x14ac:dyDescent="0.2">
      <c r="A153" s="68" t="s">
        <v>57</v>
      </c>
      <c r="B153" s="69">
        <v>67</v>
      </c>
      <c r="C153" s="295">
        <v>2234145.42</v>
      </c>
      <c r="D153" s="196">
        <v>0</v>
      </c>
      <c r="E153" s="197"/>
      <c r="F153" s="295">
        <v>2234145.42</v>
      </c>
      <c r="G153" s="198">
        <f>F153/B153</f>
        <v>33345.454029850742</v>
      </c>
      <c r="H153" s="199">
        <v>1670731.61</v>
      </c>
      <c r="I153" s="200">
        <v>54024</v>
      </c>
      <c r="J153" s="74">
        <f>I153/F153</f>
        <v>2.4181058008301001E-2</v>
      </c>
      <c r="K153" s="70">
        <v>12</v>
      </c>
      <c r="L153" s="75">
        <v>0</v>
      </c>
    </row>
    <row r="154" spans="1:12" s="76" customFormat="1" hidden="1" outlineLevel="2" thickBot="1" x14ac:dyDescent="0.25">
      <c r="A154" s="85" t="s">
        <v>16</v>
      </c>
      <c r="B154" s="78"/>
      <c r="C154" s="201"/>
      <c r="D154" s="202"/>
      <c r="E154" s="203"/>
      <c r="F154" s="203"/>
      <c r="G154" s="192" t="e">
        <f>F154/B154</f>
        <v>#DIV/0!</v>
      </c>
      <c r="H154" s="205"/>
      <c r="I154" s="194"/>
      <c r="J154" s="83" t="e">
        <f>I154/F154</f>
        <v>#DIV/0!</v>
      </c>
      <c r="K154" s="79"/>
      <c r="L154" s="84"/>
    </row>
    <row r="155" spans="1:12" s="52" customFormat="1" ht="11.25" hidden="1" customHeight="1" outlineLevel="1" thickBot="1" x14ac:dyDescent="0.25">
      <c r="A155" s="54"/>
      <c r="B155" s="55"/>
      <c r="C155" s="56"/>
      <c r="D155" s="56"/>
      <c r="E155" s="56"/>
      <c r="F155" s="57"/>
      <c r="G155" s="56"/>
      <c r="H155" s="224"/>
      <c r="I155" s="209"/>
      <c r="J155" s="7"/>
      <c r="K155" s="57"/>
      <c r="L155" s="59"/>
    </row>
    <row r="156" spans="1:12" s="52" customFormat="1" ht="12.75" customHeight="1" collapsed="1" thickBot="1" x14ac:dyDescent="0.25">
      <c r="A156" s="105" t="s">
        <v>49</v>
      </c>
      <c r="B156" s="106">
        <v>2</v>
      </c>
      <c r="C156" s="277">
        <v>1006375</v>
      </c>
      <c r="D156" s="278">
        <v>1008042.08</v>
      </c>
      <c r="E156" s="279"/>
      <c r="F156" s="279">
        <v>2014417.08</v>
      </c>
      <c r="G156" s="186">
        <f>F156/B156</f>
        <v>1007208.54</v>
      </c>
      <c r="H156" s="187">
        <v>1135954.07</v>
      </c>
      <c r="I156" s="231">
        <v>36872</v>
      </c>
      <c r="J156" s="155">
        <f>I156/F156</f>
        <v>1.8304054491039164E-2</v>
      </c>
      <c r="K156" s="111">
        <v>0</v>
      </c>
      <c r="L156" s="112">
        <v>0</v>
      </c>
    </row>
    <row r="157" spans="1:12" s="52" customFormat="1" ht="12.75" customHeight="1" thickBot="1" x14ac:dyDescent="0.25">
      <c r="A157" s="54"/>
      <c r="B157" s="55"/>
      <c r="C157" s="56"/>
      <c r="D157" s="56"/>
      <c r="E157" s="56"/>
      <c r="F157" s="57"/>
      <c r="G157" s="56"/>
      <c r="H157" s="224"/>
      <c r="I157" s="209"/>
      <c r="J157" s="7"/>
      <c r="K157" s="57"/>
      <c r="L157" s="59"/>
    </row>
    <row r="158" spans="1:12" s="52" customFormat="1" ht="12.75" hidden="1" customHeight="1" outlineLevel="1" thickBot="1" x14ac:dyDescent="0.25">
      <c r="A158" s="305" t="s">
        <v>48</v>
      </c>
      <c r="B158" s="306"/>
      <c r="C158" s="306"/>
      <c r="D158" s="306"/>
      <c r="E158" s="306"/>
      <c r="F158" s="306"/>
      <c r="G158" s="306"/>
      <c r="H158" s="306"/>
      <c r="I158" s="306"/>
      <c r="J158" s="306"/>
      <c r="K158" s="306"/>
      <c r="L158" s="307"/>
    </row>
    <row r="159" spans="1:12" s="52" customFormat="1" ht="4.9000000000000004" hidden="1" customHeight="1" outlineLevel="1" thickBot="1" x14ac:dyDescent="0.25">
      <c r="A159" s="54"/>
      <c r="B159" s="55"/>
      <c r="C159" s="56"/>
      <c r="D159" s="56"/>
      <c r="E159" s="56"/>
      <c r="F159" s="57"/>
      <c r="G159" s="56"/>
      <c r="H159" s="224"/>
      <c r="I159" s="230"/>
      <c r="J159" s="58"/>
      <c r="K159" s="57"/>
      <c r="L159" s="59"/>
    </row>
    <row r="160" spans="1:12" s="52" customFormat="1" ht="12" hidden="1" customHeight="1" outlineLevel="1" x14ac:dyDescent="0.2">
      <c r="A160" s="60" t="s">
        <v>27</v>
      </c>
      <c r="B160" s="61"/>
      <c r="C160" s="62"/>
      <c r="D160" s="63"/>
      <c r="E160" s="64"/>
      <c r="F160" s="64"/>
      <c r="G160" s="65" t="e">
        <f>F160/B160</f>
        <v>#DIV/0!</v>
      </c>
      <c r="H160" s="214"/>
      <c r="I160" s="215"/>
      <c r="J160" s="66" t="e">
        <f>I160/F160</f>
        <v>#DIV/0!</v>
      </c>
      <c r="K160" s="62"/>
      <c r="L160" s="67"/>
    </row>
    <row r="161" spans="1:12" s="76" customFormat="1" ht="11.25" hidden="1" outlineLevel="2" x14ac:dyDescent="0.2">
      <c r="A161" s="68" t="s">
        <v>25</v>
      </c>
      <c r="B161" s="69"/>
      <c r="C161" s="70"/>
      <c r="D161" s="71"/>
      <c r="E161" s="72"/>
      <c r="F161" s="72"/>
      <c r="G161" s="73" t="e">
        <f>F161/B161</f>
        <v>#DIV/0!</v>
      </c>
      <c r="H161" s="199"/>
      <c r="I161" s="200"/>
      <c r="J161" s="74" t="e">
        <f>I161/F161</f>
        <v>#DIV/0!</v>
      </c>
      <c r="K161" s="70"/>
      <c r="L161" s="75"/>
    </row>
    <row r="162" spans="1:12" s="76" customFormat="1" hidden="1" outlineLevel="2" thickBot="1" x14ac:dyDescent="0.25">
      <c r="A162" s="77" t="s">
        <v>26</v>
      </c>
      <c r="B162" s="78"/>
      <c r="C162" s="79"/>
      <c r="D162" s="80"/>
      <c r="E162" s="81"/>
      <c r="F162" s="81"/>
      <c r="G162" s="82" t="e">
        <f>F162/B162</f>
        <v>#DIV/0!</v>
      </c>
      <c r="H162" s="193"/>
      <c r="I162" s="194"/>
      <c r="J162" s="83" t="e">
        <f>I162/F162</f>
        <v>#DIV/0!</v>
      </c>
      <c r="K162" s="79"/>
      <c r="L162" s="84"/>
    </row>
    <row r="163" spans="1:12" s="52" customFormat="1" ht="4.9000000000000004" hidden="1" customHeight="1" outlineLevel="1" thickBot="1" x14ac:dyDescent="0.25">
      <c r="A163" s="46"/>
      <c r="B163" s="47"/>
      <c r="C163" s="48"/>
      <c r="D163" s="48"/>
      <c r="E163" s="48"/>
      <c r="F163" s="49"/>
      <c r="G163" s="48"/>
      <c r="H163" s="208"/>
      <c r="I163" s="209"/>
      <c r="J163" s="7"/>
      <c r="K163" s="49"/>
      <c r="L163" s="51"/>
    </row>
    <row r="164" spans="1:12" s="52" customFormat="1" ht="12" hidden="1" customHeight="1" outlineLevel="1" x14ac:dyDescent="0.2">
      <c r="A164" s="60" t="s">
        <v>20</v>
      </c>
      <c r="B164" s="61"/>
      <c r="C164" s="62"/>
      <c r="D164" s="63"/>
      <c r="E164" s="64"/>
      <c r="F164" s="64"/>
      <c r="G164" s="65" t="e">
        <f>F164/B164</f>
        <v>#DIV/0!</v>
      </c>
      <c r="H164" s="214"/>
      <c r="I164" s="215"/>
      <c r="J164" s="66" t="e">
        <f>I164/F164</f>
        <v>#DIV/0!</v>
      </c>
      <c r="K164" s="62"/>
      <c r="L164" s="67"/>
    </row>
    <row r="165" spans="1:12" s="76" customFormat="1" ht="11.25" hidden="1" outlineLevel="2" x14ac:dyDescent="0.2">
      <c r="A165" s="68" t="s">
        <v>3</v>
      </c>
      <c r="B165" s="69"/>
      <c r="C165" s="70"/>
      <c r="D165" s="71"/>
      <c r="E165" s="72"/>
      <c r="F165" s="72"/>
      <c r="G165" s="73" t="e">
        <f>F165/B165</f>
        <v>#DIV/0!</v>
      </c>
      <c r="H165" s="199"/>
      <c r="I165" s="200"/>
      <c r="J165" s="74" t="e">
        <f>I165/F165</f>
        <v>#DIV/0!</v>
      </c>
      <c r="K165" s="70"/>
      <c r="L165" s="75"/>
    </row>
    <row r="166" spans="1:12" s="76" customFormat="1" ht="11.25" hidden="1" outlineLevel="2" x14ac:dyDescent="0.2">
      <c r="A166" s="68" t="s">
        <v>5</v>
      </c>
      <c r="B166" s="69"/>
      <c r="C166" s="70"/>
      <c r="D166" s="71"/>
      <c r="E166" s="72"/>
      <c r="F166" s="72"/>
      <c r="G166" s="73" t="e">
        <f>F166/B166</f>
        <v>#DIV/0!</v>
      </c>
      <c r="H166" s="199"/>
      <c r="I166" s="200"/>
      <c r="J166" s="74" t="e">
        <f>I166/F166</f>
        <v>#DIV/0!</v>
      </c>
      <c r="K166" s="70"/>
      <c r="L166" s="75"/>
    </row>
    <row r="167" spans="1:12" s="76" customFormat="1" ht="11.25" hidden="1" outlineLevel="2" x14ac:dyDescent="0.2">
      <c r="A167" s="85" t="s">
        <v>4</v>
      </c>
      <c r="B167" s="86">
        <v>2</v>
      </c>
      <c r="C167" s="201">
        <v>1006375</v>
      </c>
      <c r="D167" s="202">
        <v>1008042.08</v>
      </c>
      <c r="E167" s="203"/>
      <c r="F167" s="203">
        <f>C167+D167</f>
        <v>2014417.08</v>
      </c>
      <c r="G167" s="204">
        <f>F167/B167</f>
        <v>1007208.54</v>
      </c>
      <c r="H167" s="205">
        <v>1135954.07</v>
      </c>
      <c r="I167" s="206">
        <v>36872</v>
      </c>
      <c r="J167" s="91">
        <f>I167/F167</f>
        <v>1.8304054491039164E-2</v>
      </c>
      <c r="K167" s="87">
        <v>0</v>
      </c>
      <c r="L167" s="92">
        <v>0</v>
      </c>
    </row>
    <row r="168" spans="1:12" s="76" customFormat="1" hidden="1" outlineLevel="2" thickBot="1" x14ac:dyDescent="0.25">
      <c r="A168" s="85" t="s">
        <v>16</v>
      </c>
      <c r="B168" s="78"/>
      <c r="C168" s="201"/>
      <c r="D168" s="202"/>
      <c r="E168" s="203"/>
      <c r="F168" s="203"/>
      <c r="G168" s="192" t="e">
        <f>F168/B168</f>
        <v>#DIV/0!</v>
      </c>
      <c r="H168" s="205"/>
      <c r="I168" s="194"/>
      <c r="J168" s="83" t="e">
        <f>I168/F168</f>
        <v>#DIV/0!</v>
      </c>
      <c r="K168" s="79"/>
      <c r="L168" s="84"/>
    </row>
    <row r="169" spans="1:12" ht="4.9000000000000004" hidden="1" customHeight="1" outlineLevel="1" thickBot="1" x14ac:dyDescent="0.25">
      <c r="A169" s="46"/>
      <c r="B169" s="47"/>
      <c r="C169" s="207"/>
      <c r="D169" s="207"/>
      <c r="E169" s="207"/>
      <c r="F169" s="208"/>
      <c r="G169" s="207"/>
      <c r="H169" s="208"/>
      <c r="I169" s="209"/>
      <c r="K169" s="49"/>
      <c r="L169" s="51"/>
    </row>
    <row r="170" spans="1:12" s="52" customFormat="1" ht="12" hidden="1" customHeight="1" outlineLevel="1" x14ac:dyDescent="0.2">
      <c r="A170" s="60" t="s">
        <v>21</v>
      </c>
      <c r="B170" s="61"/>
      <c r="C170" s="210"/>
      <c r="D170" s="211"/>
      <c r="E170" s="212"/>
      <c r="F170" s="212"/>
      <c r="G170" s="213" t="e">
        <f>F170/B170</f>
        <v>#DIV/0!</v>
      </c>
      <c r="H170" s="214"/>
      <c r="I170" s="215"/>
      <c r="J170" s="66" t="e">
        <f>I170/F170</f>
        <v>#DIV/0!</v>
      </c>
      <c r="K170" s="62"/>
      <c r="L170" s="67"/>
    </row>
    <row r="171" spans="1:12" s="76" customFormat="1" ht="11.25" hidden="1" outlineLevel="2" x14ac:dyDescent="0.2">
      <c r="A171" s="68" t="s">
        <v>32</v>
      </c>
      <c r="B171" s="69">
        <v>1</v>
      </c>
      <c r="C171" s="296">
        <v>6375</v>
      </c>
      <c r="D171" s="297">
        <v>13458.86</v>
      </c>
      <c r="E171" s="197"/>
      <c r="F171" s="197">
        <f>C171+D171</f>
        <v>19833.86</v>
      </c>
      <c r="G171" s="198">
        <f>F171/B171</f>
        <v>19833.86</v>
      </c>
      <c r="H171" s="199">
        <v>11120.75</v>
      </c>
      <c r="I171" s="200">
        <v>3279</v>
      </c>
      <c r="J171" s="74">
        <f>I171/F171</f>
        <v>0.1653233409936341</v>
      </c>
      <c r="K171" s="70">
        <v>0</v>
      </c>
      <c r="L171" s="75">
        <v>0</v>
      </c>
    </row>
    <row r="172" spans="1:12" s="76" customFormat="1" ht="11.25" hidden="1" outlineLevel="2" x14ac:dyDescent="0.2">
      <c r="A172" s="68" t="s">
        <v>50</v>
      </c>
      <c r="B172" s="69"/>
      <c r="C172" s="195"/>
      <c r="D172" s="196"/>
      <c r="E172" s="197"/>
      <c r="F172" s="197"/>
      <c r="G172" s="198" t="e">
        <f>F172/B172</f>
        <v>#DIV/0!</v>
      </c>
      <c r="H172" s="199"/>
      <c r="I172" s="200"/>
      <c r="J172" s="74" t="e">
        <f>I172/F172</f>
        <v>#DIV/0!</v>
      </c>
      <c r="K172" s="70"/>
      <c r="L172" s="75"/>
    </row>
    <row r="173" spans="1:12" s="76" customFormat="1" ht="11.25" hidden="1" outlineLevel="2" x14ac:dyDescent="0.2">
      <c r="A173" s="85" t="s">
        <v>34</v>
      </c>
      <c r="B173" s="86">
        <v>1</v>
      </c>
      <c r="C173" s="296">
        <v>1000000</v>
      </c>
      <c r="D173" s="296">
        <v>994583.22</v>
      </c>
      <c r="E173" s="203"/>
      <c r="F173" s="203">
        <f>C173+D173</f>
        <v>1994583.22</v>
      </c>
      <c r="G173" s="204">
        <f>F173/B173</f>
        <v>1994583.22</v>
      </c>
      <c r="H173" s="205">
        <v>1124833.32</v>
      </c>
      <c r="I173" s="200">
        <v>33593</v>
      </c>
      <c r="J173" s="74">
        <f>I173/F173</f>
        <v>1.6842115015887883E-2</v>
      </c>
      <c r="K173" s="87">
        <v>0</v>
      </c>
      <c r="L173" s="92">
        <v>0</v>
      </c>
    </row>
    <row r="174" spans="1:12" s="76" customFormat="1" hidden="1" outlineLevel="2" thickBot="1" x14ac:dyDescent="0.25">
      <c r="A174" s="77" t="s">
        <v>16</v>
      </c>
      <c r="B174" s="78"/>
      <c r="C174" s="79"/>
      <c r="D174" s="80"/>
      <c r="E174" s="81"/>
      <c r="F174" s="81"/>
      <c r="G174" s="82" t="e">
        <f>F174/B174</f>
        <v>#DIV/0!</v>
      </c>
      <c r="H174" s="234"/>
      <c r="I174" s="235"/>
      <c r="J174" s="83" t="e">
        <f>I174/F174</f>
        <v>#DIV/0!</v>
      </c>
      <c r="K174" s="79"/>
      <c r="L174" s="84"/>
    </row>
    <row r="175" spans="1:12" s="52" customFormat="1" ht="4.9000000000000004" hidden="1" customHeight="1" outlineLevel="1" thickBot="1" x14ac:dyDescent="0.25">
      <c r="A175" s="46"/>
      <c r="B175" s="47"/>
      <c r="C175" s="48"/>
      <c r="D175" s="48"/>
      <c r="E175" s="48"/>
      <c r="F175" s="49"/>
      <c r="G175" s="48"/>
      <c r="H175" s="49"/>
      <c r="I175" s="236"/>
      <c r="J175" s="7"/>
      <c r="K175" s="49"/>
      <c r="L175" s="51"/>
    </row>
    <row r="176" spans="1:12" s="52" customFormat="1" ht="12" hidden="1" customHeight="1" outlineLevel="1" x14ac:dyDescent="0.2">
      <c r="A176" s="60" t="s">
        <v>22</v>
      </c>
      <c r="B176" s="61"/>
      <c r="C176" s="62"/>
      <c r="D176" s="63"/>
      <c r="E176" s="64"/>
      <c r="F176" s="64"/>
      <c r="G176" s="65" t="e">
        <f>F176/B176</f>
        <v>#DIV/0!</v>
      </c>
      <c r="H176" s="237"/>
      <c r="I176" s="238"/>
      <c r="J176" s="66" t="e">
        <f>I176/F176</f>
        <v>#DIV/0!</v>
      </c>
      <c r="K176" s="62"/>
      <c r="L176" s="67"/>
    </row>
    <row r="177" spans="1:12" s="76" customFormat="1" ht="11.25" hidden="1" outlineLevel="2" x14ac:dyDescent="0.2">
      <c r="A177" s="68" t="s">
        <v>17</v>
      </c>
      <c r="B177" s="69"/>
      <c r="C177" s="70"/>
      <c r="D177" s="71"/>
      <c r="E177" s="72"/>
      <c r="F177" s="72"/>
      <c r="G177" s="73" t="e">
        <f>F177/B177</f>
        <v>#DIV/0!</v>
      </c>
      <c r="H177" s="239"/>
      <c r="I177" s="240"/>
      <c r="J177" s="74" t="e">
        <f>I177/F177</f>
        <v>#DIV/0!</v>
      </c>
      <c r="K177" s="70"/>
      <c r="L177" s="75"/>
    </row>
    <row r="178" spans="1:12" s="76" customFormat="1" ht="11.25" hidden="1" outlineLevel="2" x14ac:dyDescent="0.2">
      <c r="A178" s="68" t="s">
        <v>18</v>
      </c>
      <c r="B178" s="69"/>
      <c r="C178" s="70"/>
      <c r="D178" s="71"/>
      <c r="E178" s="72"/>
      <c r="F178" s="72"/>
      <c r="G178" s="73" t="e">
        <f>F178/B178</f>
        <v>#DIV/0!</v>
      </c>
      <c r="H178" s="239"/>
      <c r="I178" s="240"/>
      <c r="J178" s="74" t="e">
        <f>I178/F178</f>
        <v>#DIV/0!</v>
      </c>
      <c r="K178" s="70"/>
      <c r="L178" s="75"/>
    </row>
    <row r="179" spans="1:12" s="76" customFormat="1" ht="11.25" hidden="1" outlineLevel="2" x14ac:dyDescent="0.2">
      <c r="A179" s="68" t="s">
        <v>19</v>
      </c>
      <c r="B179" s="69"/>
      <c r="C179" s="70"/>
      <c r="D179" s="71"/>
      <c r="E179" s="72"/>
      <c r="F179" s="72"/>
      <c r="G179" s="73" t="e">
        <f>F179/B179</f>
        <v>#DIV/0!</v>
      </c>
      <c r="H179" s="239"/>
      <c r="I179" s="240"/>
      <c r="J179" s="74" t="e">
        <f>I179/F179</f>
        <v>#DIV/0!</v>
      </c>
      <c r="K179" s="70"/>
      <c r="L179" s="75"/>
    </row>
    <row r="180" spans="1:12" s="76" customFormat="1" hidden="1" outlineLevel="2" thickBot="1" x14ac:dyDescent="0.25">
      <c r="A180" s="77" t="s">
        <v>16</v>
      </c>
      <c r="B180" s="78"/>
      <c r="C180" s="79"/>
      <c r="D180" s="80"/>
      <c r="E180" s="81"/>
      <c r="F180" s="81"/>
      <c r="G180" s="82" t="e">
        <f>F180/B180</f>
        <v>#DIV/0!</v>
      </c>
      <c r="H180" s="234"/>
      <c r="I180" s="235"/>
      <c r="J180" s="83" t="e">
        <f>I180/F180</f>
        <v>#DIV/0!</v>
      </c>
      <c r="K180" s="79"/>
      <c r="L180" s="84"/>
    </row>
    <row r="181" spans="1:12" s="52" customFormat="1" ht="4.9000000000000004" hidden="1" customHeight="1" outlineLevel="1" thickBot="1" x14ac:dyDescent="0.25">
      <c r="A181" s="46"/>
      <c r="B181" s="47"/>
      <c r="C181" s="48"/>
      <c r="D181" s="48"/>
      <c r="E181" s="48"/>
      <c r="F181" s="49"/>
      <c r="G181" s="48"/>
      <c r="H181" s="49"/>
      <c r="I181" s="236"/>
      <c r="J181" s="7"/>
      <c r="K181" s="49"/>
      <c r="L181" s="51"/>
    </row>
    <row r="182" spans="1:12" s="52" customFormat="1" ht="12" hidden="1" customHeight="1" outlineLevel="1" x14ac:dyDescent="0.2">
      <c r="A182" s="60" t="s">
        <v>30</v>
      </c>
      <c r="B182" s="61"/>
      <c r="C182" s="62"/>
      <c r="D182" s="63"/>
      <c r="E182" s="64"/>
      <c r="F182" s="64"/>
      <c r="G182" s="65" t="e">
        <f>F182/B182</f>
        <v>#DIV/0!</v>
      </c>
      <c r="H182" s="237"/>
      <c r="I182" s="238"/>
      <c r="J182" s="66" t="e">
        <f>I182/F182</f>
        <v>#DIV/0!</v>
      </c>
      <c r="K182" s="62"/>
      <c r="L182" s="67"/>
    </row>
    <row r="183" spans="1:12" s="76" customFormat="1" ht="11.25" hidden="1" outlineLevel="2" x14ac:dyDescent="0.2">
      <c r="A183" s="68" t="s">
        <v>28</v>
      </c>
      <c r="B183" s="69"/>
      <c r="C183" s="70"/>
      <c r="D183" s="71"/>
      <c r="E183" s="72"/>
      <c r="F183" s="72"/>
      <c r="G183" s="73" t="e">
        <f>F183/B183</f>
        <v>#DIV/0!</v>
      </c>
      <c r="H183" s="239"/>
      <c r="I183" s="240"/>
      <c r="J183" s="74" t="e">
        <f>I183/F183</f>
        <v>#DIV/0!</v>
      </c>
      <c r="K183" s="70"/>
      <c r="L183" s="75"/>
    </row>
    <row r="184" spans="1:12" s="76" customFormat="1" ht="11.25" hidden="1" outlineLevel="2" x14ac:dyDescent="0.2">
      <c r="A184" s="68" t="s">
        <v>46</v>
      </c>
      <c r="B184" s="69"/>
      <c r="C184" s="70"/>
      <c r="D184" s="71"/>
      <c r="E184" s="72"/>
      <c r="F184" s="72"/>
      <c r="G184" s="73" t="e">
        <f>F184/B184</f>
        <v>#DIV/0!</v>
      </c>
      <c r="H184" s="239"/>
      <c r="I184" s="240"/>
      <c r="J184" s="74" t="e">
        <f>I184/F184</f>
        <v>#DIV/0!</v>
      </c>
      <c r="K184" s="70"/>
      <c r="L184" s="75"/>
    </row>
    <row r="185" spans="1:12" s="76" customFormat="1" hidden="1" outlineLevel="2" thickBot="1" x14ac:dyDescent="0.25">
      <c r="A185" s="85" t="s">
        <v>29</v>
      </c>
      <c r="B185" s="78"/>
      <c r="C185" s="87"/>
      <c r="D185" s="88"/>
      <c r="E185" s="89"/>
      <c r="F185" s="89"/>
      <c r="G185" s="82" t="e">
        <f>F185/B185</f>
        <v>#DIV/0!</v>
      </c>
      <c r="H185" s="241"/>
      <c r="I185" s="235"/>
      <c r="J185" s="83" t="e">
        <f>I185/F185</f>
        <v>#DIV/0!</v>
      </c>
      <c r="K185" s="79"/>
      <c r="L185" s="84"/>
    </row>
    <row r="186" spans="1:12" s="52" customFormat="1" ht="4.9000000000000004" hidden="1" customHeight="1" outlineLevel="1" thickBot="1" x14ac:dyDescent="0.25">
      <c r="A186" s="46"/>
      <c r="B186" s="47"/>
      <c r="C186" s="48"/>
      <c r="D186" s="48"/>
      <c r="E186" s="48"/>
      <c r="F186" s="49"/>
      <c r="G186" s="48"/>
      <c r="H186" s="49"/>
      <c r="I186" s="236"/>
      <c r="J186" s="7"/>
      <c r="K186" s="49"/>
      <c r="L186" s="51"/>
    </row>
    <row r="187" spans="1:12" s="52" customFormat="1" ht="12" hidden="1" customHeight="1" outlineLevel="1" x14ac:dyDescent="0.2">
      <c r="A187" s="60" t="s">
        <v>23</v>
      </c>
      <c r="B187" s="61"/>
      <c r="C187" s="62"/>
      <c r="D187" s="63"/>
      <c r="E187" s="64"/>
      <c r="F187" s="64"/>
      <c r="G187" s="65" t="e">
        <f>F187/B187</f>
        <v>#DIV/0!</v>
      </c>
      <c r="H187" s="237"/>
      <c r="I187" s="238"/>
      <c r="J187" s="66" t="e">
        <f>I187/F187</f>
        <v>#DIV/0!</v>
      </c>
      <c r="K187" s="62"/>
      <c r="L187" s="67"/>
    </row>
    <row r="188" spans="1:12" s="76" customFormat="1" ht="11.25" hidden="1" outlineLevel="2" x14ac:dyDescent="0.2">
      <c r="A188" s="68" t="s">
        <v>9</v>
      </c>
      <c r="B188" s="69"/>
      <c r="C188" s="70"/>
      <c r="D188" s="71"/>
      <c r="E188" s="72"/>
      <c r="F188" s="72"/>
      <c r="G188" s="73" t="e">
        <f>F188/B188</f>
        <v>#DIV/0!</v>
      </c>
      <c r="H188" s="239"/>
      <c r="I188" s="240"/>
      <c r="J188" s="74" t="e">
        <f>I188/F188</f>
        <v>#DIV/0!</v>
      </c>
      <c r="K188" s="70"/>
      <c r="L188" s="75"/>
    </row>
    <row r="189" spans="1:12" s="76" customFormat="1" ht="11.25" hidden="1" outlineLevel="2" x14ac:dyDescent="0.2">
      <c r="A189" s="85" t="s">
        <v>42</v>
      </c>
      <c r="B189" s="86"/>
      <c r="C189" s="87"/>
      <c r="D189" s="88"/>
      <c r="E189" s="89"/>
      <c r="F189" s="89"/>
      <c r="G189" s="73" t="e">
        <f>F189/B189</f>
        <v>#DIV/0!</v>
      </c>
      <c r="H189" s="241"/>
      <c r="I189" s="242"/>
      <c r="J189" s="74" t="e">
        <f>I189/F189</f>
        <v>#DIV/0!</v>
      </c>
      <c r="K189" s="87"/>
      <c r="L189" s="92"/>
    </row>
    <row r="190" spans="1:12" s="76" customFormat="1" ht="11.25" hidden="1" outlineLevel="2" x14ac:dyDescent="0.2">
      <c r="A190" s="85" t="s">
        <v>43</v>
      </c>
      <c r="B190" s="86"/>
      <c r="C190" s="87"/>
      <c r="D190" s="88"/>
      <c r="E190" s="89"/>
      <c r="F190" s="89"/>
      <c r="G190" s="73" t="e">
        <f>F190/B190</f>
        <v>#DIV/0!</v>
      </c>
      <c r="H190" s="241"/>
      <c r="I190" s="242"/>
      <c r="J190" s="74" t="e">
        <f>I190/F190</f>
        <v>#DIV/0!</v>
      </c>
      <c r="K190" s="87"/>
      <c r="L190" s="92"/>
    </row>
    <row r="191" spans="1:12" s="76" customFormat="1" hidden="1" outlineLevel="2" thickBot="1" x14ac:dyDescent="0.25">
      <c r="A191" s="77" t="s">
        <v>44</v>
      </c>
      <c r="B191" s="78"/>
      <c r="C191" s="79"/>
      <c r="D191" s="80"/>
      <c r="E191" s="81"/>
      <c r="F191" s="81"/>
      <c r="G191" s="82" t="e">
        <f>F191/B191</f>
        <v>#DIV/0!</v>
      </c>
      <c r="H191" s="234"/>
      <c r="I191" s="235"/>
      <c r="J191" s="83" t="e">
        <f>I191/F191</f>
        <v>#DIV/0!</v>
      </c>
      <c r="K191" s="79"/>
      <c r="L191" s="84"/>
    </row>
    <row r="192" spans="1:12" s="52" customFormat="1" ht="4.9000000000000004" hidden="1" customHeight="1" outlineLevel="1" thickBot="1" x14ac:dyDescent="0.25">
      <c r="A192" s="46"/>
      <c r="B192" s="47"/>
      <c r="C192" s="48"/>
      <c r="D192" s="48"/>
      <c r="E192" s="48"/>
      <c r="F192" s="49"/>
      <c r="G192" s="48"/>
      <c r="H192" s="49"/>
      <c r="I192" s="236"/>
      <c r="J192" s="7"/>
      <c r="K192" s="49"/>
      <c r="L192" s="51"/>
    </row>
    <row r="193" spans="1:12" s="52" customFormat="1" ht="12" hidden="1" customHeight="1" outlineLevel="1" x14ac:dyDescent="0.2">
      <c r="A193" s="60" t="s">
        <v>10</v>
      </c>
      <c r="B193" s="61"/>
      <c r="C193" s="62"/>
      <c r="D193" s="63"/>
      <c r="E193" s="64"/>
      <c r="F193" s="64"/>
      <c r="G193" s="65" t="e">
        <f>F193/B193</f>
        <v>#DIV/0!</v>
      </c>
      <c r="H193" s="237"/>
      <c r="I193" s="238"/>
      <c r="J193" s="66" t="e">
        <f>I193/F193</f>
        <v>#DIV/0!</v>
      </c>
      <c r="K193" s="62"/>
      <c r="L193" s="67"/>
    </row>
    <row r="194" spans="1:12" s="76" customFormat="1" ht="11.25" hidden="1" outlineLevel="2" x14ac:dyDescent="0.2">
      <c r="A194" s="68" t="s">
        <v>11</v>
      </c>
      <c r="B194" s="69"/>
      <c r="C194" s="70"/>
      <c r="D194" s="71"/>
      <c r="E194" s="72"/>
      <c r="F194" s="72"/>
      <c r="G194" s="73" t="e">
        <f>F194/B194</f>
        <v>#DIV/0!</v>
      </c>
      <c r="H194" s="239"/>
      <c r="I194" s="240"/>
      <c r="J194" s="74" t="e">
        <f>I194/F194</f>
        <v>#DIV/0!</v>
      </c>
      <c r="K194" s="70"/>
      <c r="L194" s="75"/>
    </row>
    <row r="195" spans="1:12" s="76" customFormat="1" hidden="1" outlineLevel="2" thickBot="1" x14ac:dyDescent="0.25">
      <c r="A195" s="77" t="s">
        <v>24</v>
      </c>
      <c r="B195" s="78"/>
      <c r="C195" s="79"/>
      <c r="D195" s="80"/>
      <c r="E195" s="81"/>
      <c r="F195" s="81"/>
      <c r="G195" s="82" t="e">
        <f>F195/B195</f>
        <v>#DIV/0!</v>
      </c>
      <c r="H195" s="234"/>
      <c r="I195" s="235"/>
      <c r="J195" s="83" t="e">
        <f>I195/F195</f>
        <v>#DIV/0!</v>
      </c>
      <c r="K195" s="79"/>
      <c r="L195" s="84"/>
    </row>
    <row r="196" spans="1:12" s="52" customFormat="1" ht="4.9000000000000004" hidden="1" customHeight="1" outlineLevel="1" thickBot="1" x14ac:dyDescent="0.25">
      <c r="A196" s="46"/>
      <c r="B196" s="47"/>
      <c r="C196" s="48"/>
      <c r="D196" s="48"/>
      <c r="E196" s="48"/>
      <c r="F196" s="49"/>
      <c r="G196" s="48"/>
      <c r="H196" s="49"/>
      <c r="I196" s="236"/>
      <c r="J196" s="7"/>
      <c r="K196" s="49"/>
      <c r="L196" s="51"/>
    </row>
    <row r="197" spans="1:12" s="76" customFormat="1" hidden="1" outlineLevel="1" x14ac:dyDescent="0.2">
      <c r="A197" s="60" t="s">
        <v>55</v>
      </c>
      <c r="B197" s="61"/>
      <c r="C197" s="62"/>
      <c r="D197" s="63"/>
      <c r="E197" s="64"/>
      <c r="F197" s="64"/>
      <c r="G197" s="65" t="e">
        <f>F197/B197</f>
        <v>#DIV/0!</v>
      </c>
      <c r="H197" s="237"/>
      <c r="I197" s="238"/>
      <c r="J197" s="66" t="e">
        <f>I197/F197</f>
        <v>#DIV/0!</v>
      </c>
      <c r="K197" s="62"/>
      <c r="L197" s="67"/>
    </row>
    <row r="198" spans="1:12" s="76" customFormat="1" ht="11.25" hidden="1" outlineLevel="2" x14ac:dyDescent="0.2">
      <c r="A198" s="68" t="s">
        <v>56</v>
      </c>
      <c r="B198" s="69"/>
      <c r="C198" s="70"/>
      <c r="D198" s="71"/>
      <c r="E198" s="72"/>
      <c r="F198" s="72"/>
      <c r="G198" s="73" t="e">
        <f>F198/B198</f>
        <v>#DIV/0!</v>
      </c>
      <c r="H198" s="239"/>
      <c r="I198" s="240"/>
      <c r="J198" s="74" t="e">
        <f>I198/F198</f>
        <v>#DIV/0!</v>
      </c>
      <c r="K198" s="70"/>
      <c r="L198" s="75"/>
    </row>
    <row r="199" spans="1:12" s="76" customFormat="1" ht="11.25" hidden="1" outlineLevel="2" x14ac:dyDescent="0.2">
      <c r="A199" s="68" t="s">
        <v>57</v>
      </c>
      <c r="B199" s="69"/>
      <c r="C199" s="70"/>
      <c r="D199" s="71"/>
      <c r="E199" s="72"/>
      <c r="F199" s="72"/>
      <c r="G199" s="73" t="e">
        <f>F199/B199</f>
        <v>#DIV/0!</v>
      </c>
      <c r="H199" s="239"/>
      <c r="I199" s="240"/>
      <c r="J199" s="74" t="e">
        <f>I199/F199</f>
        <v>#DIV/0!</v>
      </c>
      <c r="K199" s="70"/>
      <c r="L199" s="75"/>
    </row>
    <row r="200" spans="1:12" s="76" customFormat="1" hidden="1" outlineLevel="2" thickBot="1" x14ac:dyDescent="0.25">
      <c r="A200" s="85" t="s">
        <v>16</v>
      </c>
      <c r="B200" s="78"/>
      <c r="C200" s="87"/>
      <c r="D200" s="88"/>
      <c r="E200" s="89"/>
      <c r="F200" s="89"/>
      <c r="G200" s="82" t="e">
        <f>F200/B200</f>
        <v>#DIV/0!</v>
      </c>
      <c r="H200" s="241"/>
      <c r="I200" s="235"/>
      <c r="J200" s="83" t="e">
        <f>I200/F200</f>
        <v>#DIV/0!</v>
      </c>
      <c r="K200" s="79"/>
      <c r="L200" s="84"/>
    </row>
    <row r="201" spans="1:12" s="52" customFormat="1" ht="4.9000000000000004" hidden="1" customHeight="1" outlineLevel="1" thickBot="1" x14ac:dyDescent="0.25">
      <c r="A201" s="54"/>
      <c r="B201" s="55"/>
      <c r="C201" s="56"/>
      <c r="D201" s="56"/>
      <c r="E201" s="56"/>
      <c r="F201" s="57"/>
      <c r="G201" s="56"/>
      <c r="H201" s="224"/>
      <c r="I201" s="209"/>
      <c r="J201" s="7"/>
      <c r="K201" s="57"/>
      <c r="L201" s="59"/>
    </row>
    <row r="202" spans="1:12" s="52" customFormat="1" ht="12.75" collapsed="1" thickBot="1" x14ac:dyDescent="0.25">
      <c r="A202" s="113" t="s">
        <v>6</v>
      </c>
      <c r="B202" s="280">
        <v>367</v>
      </c>
      <c r="C202" s="281">
        <v>28431833.259999998</v>
      </c>
      <c r="D202" s="282">
        <v>8119989.8699999992</v>
      </c>
      <c r="E202" s="283"/>
      <c r="F202" s="283">
        <v>36551823.130000003</v>
      </c>
      <c r="G202" s="216">
        <f>F202/B202</f>
        <v>99596.248310626717</v>
      </c>
      <c r="H202" s="217">
        <v>19546539.469999999</v>
      </c>
      <c r="I202" s="218">
        <v>3121520</v>
      </c>
      <c r="J202" s="121">
        <f>I202/F202</f>
        <v>8.5399844185555948E-2</v>
      </c>
      <c r="K202" s="119">
        <v>0</v>
      </c>
      <c r="L202" s="120">
        <v>0</v>
      </c>
    </row>
    <row r="203" spans="1:12" ht="12.75" thickBot="1" x14ac:dyDescent="0.25">
      <c r="A203" s="93"/>
    </row>
    <row r="204" spans="1:12" s="8" customFormat="1" ht="15" customHeight="1" thickBot="1" x14ac:dyDescent="0.25">
      <c r="A204" s="308" t="s">
        <v>12</v>
      </c>
      <c r="B204" s="309"/>
      <c r="C204" s="309"/>
      <c r="D204" s="309"/>
      <c r="E204" s="309"/>
      <c r="F204" s="309"/>
      <c r="G204" s="309"/>
      <c r="H204" s="310"/>
      <c r="I204" s="232"/>
      <c r="J204" s="320" t="s">
        <v>78</v>
      </c>
      <c r="K204" s="321"/>
      <c r="L204" s="322"/>
    </row>
    <row r="205" spans="1:12" ht="36" customHeight="1" x14ac:dyDescent="0.2">
      <c r="A205" s="311"/>
      <c r="B205" s="312"/>
      <c r="C205" s="312"/>
      <c r="D205" s="312"/>
      <c r="E205" s="312"/>
      <c r="F205" s="312"/>
      <c r="G205" s="312"/>
      <c r="H205" s="313"/>
      <c r="I205" s="232"/>
      <c r="J205" s="300" t="s">
        <v>77</v>
      </c>
      <c r="K205" s="301"/>
      <c r="L205" s="167" t="s">
        <v>95</v>
      </c>
    </row>
    <row r="206" spans="1:12" ht="14.45" customHeight="1" x14ac:dyDescent="0.2">
      <c r="A206" s="314"/>
      <c r="B206" s="315"/>
      <c r="C206" s="315"/>
      <c r="D206" s="315"/>
      <c r="E206" s="315"/>
      <c r="F206" s="315"/>
      <c r="G206" s="315"/>
      <c r="H206" s="316"/>
      <c r="I206" s="232"/>
      <c r="J206" s="298" t="s">
        <v>79</v>
      </c>
      <c r="K206" s="299"/>
      <c r="L206" s="166">
        <v>42278</v>
      </c>
    </row>
    <row r="207" spans="1:12" ht="15" customHeight="1" thickBot="1" x14ac:dyDescent="0.25">
      <c r="A207" s="317"/>
      <c r="B207" s="318"/>
      <c r="C207" s="318"/>
      <c r="D207" s="318"/>
      <c r="E207" s="318"/>
      <c r="F207" s="318"/>
      <c r="G207" s="318"/>
      <c r="H207" s="319"/>
      <c r="I207" s="232"/>
      <c r="J207" s="323" t="s">
        <v>80</v>
      </c>
      <c r="K207" s="324"/>
      <c r="L207" s="164">
        <v>3121520</v>
      </c>
    </row>
    <row r="209" spans="1:27" ht="15.75" x14ac:dyDescent="0.25">
      <c r="A209" s="173" t="s">
        <v>113</v>
      </c>
      <c r="B209" s="173"/>
      <c r="C209" s="173"/>
      <c r="D209" s="173"/>
      <c r="E209" s="173"/>
      <c r="F209" s="173"/>
      <c r="G209" s="173"/>
      <c r="H209" s="225"/>
      <c r="I209" s="225"/>
      <c r="J209" s="173"/>
      <c r="K209" s="173"/>
      <c r="L209" s="173"/>
      <c r="M209" s="173"/>
      <c r="N209" s="173"/>
      <c r="O209" s="173"/>
      <c r="P209" s="173"/>
      <c r="Q209" s="173"/>
      <c r="R209" s="173"/>
      <c r="S209" s="173"/>
      <c r="T209" s="173"/>
      <c r="U209" s="173"/>
      <c r="V209" s="173"/>
      <c r="W209" s="173"/>
      <c r="X209" s="173"/>
      <c r="Y209" s="173"/>
      <c r="Z209" s="173"/>
      <c r="AA209" s="173"/>
    </row>
    <row r="210" spans="1:27" ht="15.75" x14ac:dyDescent="0.25">
      <c r="A210" s="173" t="s">
        <v>114</v>
      </c>
      <c r="B210" s="173"/>
      <c r="C210" s="173"/>
      <c r="D210" s="173"/>
      <c r="E210" s="173"/>
      <c r="F210" s="173"/>
      <c r="G210" s="173"/>
      <c r="H210" s="225"/>
      <c r="I210" s="225"/>
      <c r="J210" s="173"/>
      <c r="K210" s="173"/>
      <c r="L210" s="173"/>
      <c r="M210" s="173"/>
      <c r="N210" s="173"/>
      <c r="O210" s="173"/>
      <c r="P210" s="173"/>
      <c r="Q210" s="173"/>
      <c r="R210" s="173"/>
      <c r="S210" s="173"/>
      <c r="T210" s="173"/>
      <c r="U210" s="173"/>
      <c r="V210" s="173"/>
      <c r="W210" s="173"/>
      <c r="X210" s="173"/>
      <c r="Y210" s="173"/>
      <c r="Z210" s="173"/>
      <c r="AA210" s="173"/>
    </row>
    <row r="214" spans="1:27" x14ac:dyDescent="0.2">
      <c r="C214" s="220"/>
    </row>
    <row r="215" spans="1:27" x14ac:dyDescent="0.2">
      <c r="C215" s="220"/>
      <c r="D215" s="220"/>
      <c r="F215" s="220"/>
    </row>
    <row r="216" spans="1:27" x14ac:dyDescent="0.2">
      <c r="C216" s="220"/>
      <c r="D216" s="220"/>
    </row>
    <row r="217" spans="1:27" x14ac:dyDescent="0.2">
      <c r="C217" s="220"/>
    </row>
  </sheetData>
  <mergeCells count="24">
    <mergeCell ref="A12:L12"/>
    <mergeCell ref="A1:L1"/>
    <mergeCell ref="H5:H6"/>
    <mergeCell ref="I5:I6"/>
    <mergeCell ref="J5:J6"/>
    <mergeCell ref="K5:K6"/>
    <mergeCell ref="L5:L6"/>
    <mergeCell ref="A5:A6"/>
    <mergeCell ref="B5:B6"/>
    <mergeCell ref="G5:G6"/>
    <mergeCell ref="C5:F5"/>
    <mergeCell ref="B3:F3"/>
    <mergeCell ref="H3:I3"/>
    <mergeCell ref="J3:L3"/>
    <mergeCell ref="J206:K206"/>
    <mergeCell ref="J205:K205"/>
    <mergeCell ref="A16:L16"/>
    <mergeCell ref="A66:L66"/>
    <mergeCell ref="A111:L111"/>
    <mergeCell ref="A158:L158"/>
    <mergeCell ref="A204:H204"/>
    <mergeCell ref="A205:H207"/>
    <mergeCell ref="J204:L204"/>
    <mergeCell ref="J207:K207"/>
  </mergeCells>
  <pageMargins left="0.31496062992125984" right="0.31496062992125984" top="0.35433070866141736" bottom="0.35433070866141736" header="0.31496062992125984" footer="0.31496062992125984"/>
  <pageSetup paperSize="9" scale="7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4" sqref="A4:F4"/>
    </sheetView>
  </sheetViews>
  <sheetFormatPr defaultColWidth="8.85546875" defaultRowHeight="12.75" x14ac:dyDescent="0.2"/>
  <cols>
    <col min="1" max="1" width="5.5703125" style="127" customWidth="1"/>
    <col min="2" max="2" width="16.85546875" style="128" bestFit="1" customWidth="1"/>
    <col min="3" max="3" width="19.5703125" style="128" customWidth="1"/>
    <col min="4" max="4" width="15.28515625" style="129" customWidth="1"/>
    <col min="5" max="5" width="15.140625" style="129" customWidth="1"/>
    <col min="6" max="6" width="23.28515625" style="126" customWidth="1"/>
    <col min="7" max="16384" width="8.85546875" style="126"/>
  </cols>
  <sheetData>
    <row r="1" spans="1:6" ht="15.75" thickBot="1" x14ac:dyDescent="0.3">
      <c r="A1" s="351" t="s">
        <v>68</v>
      </c>
      <c r="B1" s="352"/>
      <c r="C1" s="352"/>
      <c r="D1" s="352"/>
      <c r="E1" s="352"/>
      <c r="F1" s="353"/>
    </row>
    <row r="2" spans="1:6" s="134" customFormat="1" ht="26.25" thickBot="1" x14ac:dyDescent="0.3">
      <c r="A2" s="130" t="s">
        <v>69</v>
      </c>
      <c r="B2" s="131" t="s">
        <v>70</v>
      </c>
      <c r="C2" s="131" t="s">
        <v>72</v>
      </c>
      <c r="D2" s="132" t="s">
        <v>73</v>
      </c>
      <c r="E2" s="132" t="s">
        <v>74</v>
      </c>
      <c r="F2" s="133" t="s">
        <v>71</v>
      </c>
    </row>
    <row r="3" spans="1:6" s="136" customFormat="1" ht="15" x14ac:dyDescent="0.25">
      <c r="A3" s="135">
        <v>1</v>
      </c>
      <c r="B3" s="170">
        <v>43404</v>
      </c>
      <c r="D3" s="267">
        <v>252757985.06999999</v>
      </c>
      <c r="E3" s="268"/>
      <c r="F3" s="158" t="s">
        <v>167</v>
      </c>
    </row>
    <row r="4" spans="1:6" s="136" customFormat="1" ht="15" x14ac:dyDescent="0.25">
      <c r="A4" s="137">
        <v>2</v>
      </c>
      <c r="B4" s="170">
        <v>43454</v>
      </c>
      <c r="C4" s="138"/>
      <c r="D4" s="267">
        <v>50552866.119999997</v>
      </c>
      <c r="E4" s="139"/>
      <c r="F4" s="158" t="s">
        <v>167</v>
      </c>
    </row>
    <row r="5" spans="1:6" s="136" customFormat="1" x14ac:dyDescent="0.2">
      <c r="A5" s="137"/>
      <c r="B5" s="138"/>
      <c r="C5" s="138"/>
      <c r="D5" s="139"/>
      <c r="E5" s="139"/>
      <c r="F5" s="140"/>
    </row>
    <row r="6" spans="1:6" s="136" customFormat="1" x14ac:dyDescent="0.2">
      <c r="A6" s="137"/>
      <c r="B6" s="138"/>
      <c r="C6" s="138"/>
      <c r="D6" s="139"/>
      <c r="E6" s="139"/>
      <c r="F6" s="140"/>
    </row>
    <row r="7" spans="1:6" s="136" customFormat="1" x14ac:dyDescent="0.2">
      <c r="A7" s="137"/>
      <c r="B7" s="138"/>
      <c r="C7" s="138"/>
      <c r="D7" s="139"/>
      <c r="E7" s="139"/>
      <c r="F7" s="140"/>
    </row>
    <row r="8" spans="1:6" s="136" customFormat="1" x14ac:dyDescent="0.2">
      <c r="A8" s="137"/>
      <c r="B8" s="138"/>
      <c r="C8" s="138"/>
      <c r="D8" s="139"/>
      <c r="E8" s="139"/>
      <c r="F8" s="140"/>
    </row>
    <row r="9" spans="1:6" s="136" customFormat="1" x14ac:dyDescent="0.2">
      <c r="A9" s="137"/>
      <c r="B9" s="138"/>
      <c r="C9" s="138"/>
      <c r="D9" s="139"/>
      <c r="E9" s="139"/>
      <c r="F9" s="140"/>
    </row>
    <row r="10" spans="1:6" s="136" customFormat="1" x14ac:dyDescent="0.2">
      <c r="A10" s="137"/>
      <c r="B10" s="138"/>
      <c r="C10" s="138"/>
      <c r="D10" s="139"/>
      <c r="E10" s="139"/>
      <c r="F10" s="140"/>
    </row>
    <row r="11" spans="1:6" s="136" customFormat="1" x14ac:dyDescent="0.2">
      <c r="A11" s="137"/>
      <c r="B11" s="138"/>
      <c r="C11" s="138"/>
      <c r="D11" s="139"/>
      <c r="E11" s="139"/>
      <c r="F11" s="140"/>
    </row>
    <row r="12" spans="1:6" s="136" customFormat="1" x14ac:dyDescent="0.2">
      <c r="A12" s="137"/>
      <c r="B12" s="138"/>
      <c r="C12" s="138"/>
      <c r="D12" s="139"/>
      <c r="E12" s="139"/>
      <c r="F12" s="140"/>
    </row>
    <row r="13" spans="1:6" s="136" customFormat="1" x14ac:dyDescent="0.2">
      <c r="A13" s="137"/>
      <c r="B13" s="138"/>
      <c r="C13" s="138"/>
      <c r="D13" s="139"/>
      <c r="E13" s="139"/>
      <c r="F13" s="140"/>
    </row>
    <row r="14" spans="1:6" s="136" customFormat="1" x14ac:dyDescent="0.2">
      <c r="A14" s="137"/>
      <c r="B14" s="138"/>
      <c r="C14" s="138"/>
      <c r="D14" s="139"/>
      <c r="E14" s="139"/>
      <c r="F14" s="140"/>
    </row>
    <row r="15" spans="1:6" s="136" customFormat="1" x14ac:dyDescent="0.2">
      <c r="A15" s="137"/>
      <c r="B15" s="138"/>
      <c r="C15" s="138"/>
      <c r="D15" s="139"/>
      <c r="E15" s="139"/>
      <c r="F15" s="140"/>
    </row>
    <row r="16" spans="1:6" s="136" customFormat="1" x14ac:dyDescent="0.2">
      <c r="A16" s="137"/>
      <c r="B16" s="138"/>
      <c r="C16" s="138"/>
      <c r="D16" s="139"/>
      <c r="E16" s="139"/>
      <c r="F16" s="140"/>
    </row>
    <row r="17" spans="1:6" s="136" customFormat="1" ht="13.5" thickBot="1" x14ac:dyDescent="0.25">
      <c r="A17" s="141"/>
      <c r="B17" s="142"/>
      <c r="C17" s="142"/>
      <c r="D17" s="143"/>
      <c r="E17" s="143"/>
      <c r="F17" s="144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6"/>
  <sheetViews>
    <sheetView tabSelected="1" zoomScaleNormal="100" workbookViewId="0">
      <selection activeCell="C4" sqref="C4:F4"/>
    </sheetView>
  </sheetViews>
  <sheetFormatPr defaultColWidth="8.85546875" defaultRowHeight="12" outlineLevelRow="2" x14ac:dyDescent="0.2"/>
  <cols>
    <col min="1" max="1" width="32.42578125" style="4" customWidth="1"/>
    <col min="2" max="2" width="11.140625" style="5" customWidth="1"/>
    <col min="3" max="3" width="13.85546875" style="94" customWidth="1"/>
    <col min="4" max="5" width="14.5703125" style="6" customWidth="1"/>
    <col min="6" max="6" width="15" style="6" customWidth="1"/>
    <col min="7" max="7" width="13.140625" style="6" customWidth="1"/>
    <col min="8" max="8" width="15.140625" style="6" customWidth="1"/>
    <col min="9" max="9" width="16.28515625" style="6" customWidth="1"/>
    <col min="10" max="16384" width="8.85546875" style="4"/>
  </cols>
  <sheetData>
    <row r="1" spans="1:9" s="2" customFormat="1" ht="15" x14ac:dyDescent="0.25">
      <c r="A1" s="325" t="s">
        <v>64</v>
      </c>
      <c r="B1" s="325"/>
      <c r="C1" s="325"/>
      <c r="D1" s="325"/>
      <c r="E1" s="325"/>
      <c r="F1" s="325"/>
      <c r="G1" s="325"/>
      <c r="H1" s="325"/>
      <c r="I1" s="325"/>
    </row>
    <row r="3" spans="1:9" ht="12.75" thickBot="1" x14ac:dyDescent="0.25"/>
    <row r="4" spans="1:9" s="8" customFormat="1" ht="11.45" customHeight="1" thickBot="1" x14ac:dyDescent="0.25">
      <c r="A4" s="354" t="s">
        <v>63</v>
      </c>
      <c r="B4" s="356" t="s">
        <v>13</v>
      </c>
      <c r="C4" s="358" t="s">
        <v>172</v>
      </c>
      <c r="D4" s="359"/>
      <c r="E4" s="359"/>
      <c r="F4" s="360"/>
      <c r="G4" s="361" t="s">
        <v>1</v>
      </c>
      <c r="H4" s="363" t="s">
        <v>81</v>
      </c>
      <c r="I4" s="365" t="s">
        <v>88</v>
      </c>
    </row>
    <row r="5" spans="1:9" s="12" customFormat="1" ht="49.5" customHeight="1" thickBot="1" x14ac:dyDescent="0.3">
      <c r="A5" s="355"/>
      <c r="B5" s="357"/>
      <c r="C5" s="123" t="s">
        <v>52</v>
      </c>
      <c r="D5" s="124" t="s">
        <v>53</v>
      </c>
      <c r="E5" s="125" t="s">
        <v>75</v>
      </c>
      <c r="F5" s="125" t="s">
        <v>0</v>
      </c>
      <c r="G5" s="362"/>
      <c r="H5" s="364"/>
      <c r="I5" s="366"/>
    </row>
    <row r="6" spans="1:9" s="21" customFormat="1" x14ac:dyDescent="0.2">
      <c r="A6" s="13" t="s">
        <v>59</v>
      </c>
      <c r="B6" s="14">
        <f>ВПА_ФО_КП!B7</f>
        <v>367</v>
      </c>
      <c r="C6" s="95">
        <f>ВПА_ФО_КП!C7</f>
        <v>28431833.259999998</v>
      </c>
      <c r="D6" s="16">
        <f>ВПА_ФО_КП!D7</f>
        <v>8119989.8699999992</v>
      </c>
      <c r="E6" s="17">
        <f>ВПА_ФО_КП!E7</f>
        <v>0</v>
      </c>
      <c r="F6" s="17">
        <f>ВПА_ФО_КП!F7</f>
        <v>36551823.130000003</v>
      </c>
      <c r="G6" s="18">
        <f>F6/B6</f>
        <v>99596.248310626717</v>
      </c>
      <c r="H6" s="15">
        <f>ВПА_ФО_КП!K7</f>
        <v>0</v>
      </c>
      <c r="I6" s="20">
        <f>ВПА_ФО_КП!L7</f>
        <v>0</v>
      </c>
    </row>
    <row r="7" spans="1:9" s="21" customFormat="1" x14ac:dyDescent="0.2">
      <c r="A7" s="22" t="s">
        <v>60</v>
      </c>
      <c r="B7" s="23">
        <f>ВПА_ФО_КП!B8</f>
        <v>0</v>
      </c>
      <c r="C7" s="96">
        <f>ВПА_ФО_КП!C8</f>
        <v>0</v>
      </c>
      <c r="D7" s="25">
        <f>ВПА_ФО_КП!D8</f>
        <v>0</v>
      </c>
      <c r="E7" s="26">
        <f>ВПА_ФО_КП!E8</f>
        <v>0</v>
      </c>
      <c r="F7" s="26">
        <f>ВПА_ФО_КП!F8</f>
        <v>0</v>
      </c>
      <c r="G7" s="27" t="e">
        <f>F7/B7</f>
        <v>#DIV/0!</v>
      </c>
      <c r="H7" s="24">
        <f>ВПА_ФО_КП!K8</f>
        <v>0</v>
      </c>
      <c r="I7" s="29">
        <f>ВПА_ФО_КП!L8</f>
        <v>0</v>
      </c>
    </row>
    <row r="8" spans="1:9" s="21" customFormat="1" ht="12.75" thickBot="1" x14ac:dyDescent="0.25">
      <c r="A8" s="30" t="s">
        <v>61</v>
      </c>
      <c r="B8" s="31">
        <f>ВПА_ФО_КП!B9</f>
        <v>0</v>
      </c>
      <c r="C8" s="97">
        <f>ВПА_ФО_КП!C9</f>
        <v>0</v>
      </c>
      <c r="D8" s="33">
        <f>ВПА_ФО_КП!D9</f>
        <v>0</v>
      </c>
      <c r="E8" s="34">
        <f>ВПА_ФО_КП!E9</f>
        <v>0</v>
      </c>
      <c r="F8" s="34">
        <f>ВПА_ФО_КП!F9</f>
        <v>0</v>
      </c>
      <c r="G8" s="35" t="e">
        <f>F8/B8</f>
        <v>#DIV/0!</v>
      </c>
      <c r="H8" s="32">
        <f>ВПА_ФО_КП!K9</f>
        <v>0</v>
      </c>
      <c r="I8" s="37">
        <f>ВПА_ФО_КП!L9</f>
        <v>0</v>
      </c>
    </row>
    <row r="9" spans="1:9" s="21" customFormat="1" ht="12.75" thickBot="1" x14ac:dyDescent="0.25">
      <c r="A9" s="38" t="s">
        <v>6</v>
      </c>
      <c r="B9" s="39">
        <f>ВПА_ФО_КП!B10</f>
        <v>0</v>
      </c>
      <c r="C9" s="98">
        <f>ВПА_ФО_КП!C10</f>
        <v>0</v>
      </c>
      <c r="D9" s="41">
        <f>ВПА_ФО_КП!D10</f>
        <v>0</v>
      </c>
      <c r="E9" s="42">
        <f>ВПА_ФО_КП!E10</f>
        <v>0</v>
      </c>
      <c r="F9" s="42">
        <f>ВПА_ФО_КП!F10</f>
        <v>0</v>
      </c>
      <c r="G9" s="43" t="e">
        <f>F9/B9</f>
        <v>#DIV/0!</v>
      </c>
      <c r="H9" s="40">
        <f>ВПА_ФО_КП!K10</f>
        <v>0</v>
      </c>
      <c r="I9" s="45">
        <f>ВПА_ФО_КП!L10</f>
        <v>0</v>
      </c>
    </row>
    <row r="10" spans="1:9" s="52" customFormat="1" ht="4.9000000000000004" customHeight="1" thickBot="1" x14ac:dyDescent="0.25">
      <c r="A10" s="46"/>
      <c r="B10" s="47"/>
      <c r="C10" s="99"/>
      <c r="D10" s="48"/>
      <c r="E10" s="48"/>
      <c r="F10" s="49"/>
      <c r="G10" s="48"/>
      <c r="H10" s="49"/>
      <c r="I10" s="51"/>
    </row>
    <row r="11" spans="1:9" s="53" customFormat="1" ht="12.75" thickBot="1" x14ac:dyDescent="0.25">
      <c r="A11" s="305" t="s">
        <v>62</v>
      </c>
      <c r="B11" s="306"/>
      <c r="C11" s="306"/>
      <c r="D11" s="306"/>
      <c r="E11" s="306"/>
      <c r="F11" s="306"/>
      <c r="G11" s="306"/>
      <c r="H11" s="306"/>
      <c r="I11" s="307"/>
    </row>
    <row r="12" spans="1:9" s="52" customFormat="1" ht="4.9000000000000004" customHeight="1" thickBot="1" x14ac:dyDescent="0.25">
      <c r="A12" s="46"/>
      <c r="B12" s="47"/>
      <c r="C12" s="99"/>
      <c r="D12" s="48"/>
      <c r="E12" s="48"/>
      <c r="F12" s="49"/>
      <c r="G12" s="48"/>
      <c r="H12" s="49"/>
      <c r="I12" s="51"/>
    </row>
    <row r="13" spans="1:9" s="52" customFormat="1" ht="12.75" thickBot="1" x14ac:dyDescent="0.25">
      <c r="A13" s="105" t="s">
        <v>8</v>
      </c>
      <c r="B13" s="106">
        <f>ВПА_ФО_КП!B14</f>
        <v>21</v>
      </c>
      <c r="C13" s="107">
        <f>ВПА_ФО_КП!C14</f>
        <v>15283262.65</v>
      </c>
      <c r="D13" s="108">
        <f>ВПА_ФО_КП!D14</f>
        <v>5285196.0599999996</v>
      </c>
      <c r="E13" s="109">
        <f>ВПА_ФО_КП!E14</f>
        <v>0</v>
      </c>
      <c r="F13" s="109">
        <f>ВПА_ФО_КП!F14</f>
        <v>20568458.710000001</v>
      </c>
      <c r="G13" s="110">
        <f>F13/B13</f>
        <v>979450.41476190486</v>
      </c>
      <c r="H13" s="111">
        <f>ВПА_ФО_КП!K14</f>
        <v>0</v>
      </c>
      <c r="I13" s="112">
        <f>ВПА_ФО_КП!L14</f>
        <v>0</v>
      </c>
    </row>
    <row r="14" spans="1:9" s="52" customFormat="1" ht="12" customHeight="1" thickBot="1" x14ac:dyDescent="0.25">
      <c r="A14" s="46"/>
      <c r="B14" s="47"/>
      <c r="C14" s="99"/>
      <c r="D14" s="48"/>
      <c r="E14" s="48"/>
      <c r="F14" s="49"/>
      <c r="G14" s="48"/>
      <c r="H14" s="49"/>
      <c r="I14" s="51"/>
    </row>
    <row r="15" spans="1:9" s="53" customFormat="1" ht="12.75" outlineLevel="1" thickBot="1" x14ac:dyDescent="0.25">
      <c r="A15" s="305" t="s">
        <v>35</v>
      </c>
      <c r="B15" s="306"/>
      <c r="C15" s="306"/>
      <c r="D15" s="306"/>
      <c r="E15" s="306"/>
      <c r="F15" s="306"/>
      <c r="G15" s="306"/>
      <c r="H15" s="306"/>
      <c r="I15" s="307"/>
    </row>
    <row r="16" spans="1:9" s="52" customFormat="1" ht="4.9000000000000004" customHeight="1" outlineLevel="1" thickBot="1" x14ac:dyDescent="0.25">
      <c r="A16" s="54"/>
      <c r="B16" s="55"/>
      <c r="C16" s="100"/>
      <c r="D16" s="56"/>
      <c r="E16" s="56"/>
      <c r="F16" s="57"/>
      <c r="G16" s="56"/>
      <c r="H16" s="57"/>
      <c r="I16" s="59"/>
    </row>
    <row r="17" spans="1:9" s="52" customFormat="1" ht="12" customHeight="1" outlineLevel="1" x14ac:dyDescent="0.2">
      <c r="A17" s="60" t="s">
        <v>27</v>
      </c>
      <c r="B17" s="61">
        <f>ВПА_ФО_КП!B18</f>
        <v>0</v>
      </c>
      <c r="C17" s="101">
        <f>ВПА_ФО_КП!C18</f>
        <v>0</v>
      </c>
      <c r="D17" s="63">
        <f>ВПА_ФО_КП!D18</f>
        <v>0</v>
      </c>
      <c r="E17" s="64">
        <f>ВПА_ФО_КП!E18</f>
        <v>0</v>
      </c>
      <c r="F17" s="64">
        <f>ВПА_ФО_КП!F18</f>
        <v>0</v>
      </c>
      <c r="G17" s="65" t="e">
        <f>F17/B17</f>
        <v>#DIV/0!</v>
      </c>
      <c r="H17" s="62">
        <f>ВПА_ФО_КП!K18</f>
        <v>0</v>
      </c>
      <c r="I17" s="67">
        <f>ВПА_ФО_КП!L18</f>
        <v>0</v>
      </c>
    </row>
    <row r="18" spans="1:9" s="76" customFormat="1" ht="11.25" outlineLevel="2" x14ac:dyDescent="0.2">
      <c r="A18" s="68" t="s">
        <v>25</v>
      </c>
      <c r="B18" s="69">
        <f>ВПА_ФО_КП!B19</f>
        <v>0</v>
      </c>
      <c r="C18" s="102">
        <f>ВПА_ФО_КП!C19</f>
        <v>0</v>
      </c>
      <c r="D18" s="71">
        <f>ВПА_ФО_КП!D19</f>
        <v>0</v>
      </c>
      <c r="E18" s="72">
        <f>ВПА_ФО_КП!E19</f>
        <v>0</v>
      </c>
      <c r="F18" s="72">
        <f>ВПА_ФО_КП!F19</f>
        <v>0</v>
      </c>
      <c r="G18" s="73" t="e">
        <f>F18/B18</f>
        <v>#DIV/0!</v>
      </c>
      <c r="H18" s="70">
        <f>ВПА_ФО_КП!K19</f>
        <v>0</v>
      </c>
      <c r="I18" s="75">
        <f>ВПА_ФО_КП!L19</f>
        <v>0</v>
      </c>
    </row>
    <row r="19" spans="1:9" s="76" customFormat="1" outlineLevel="2" thickBot="1" x14ac:dyDescent="0.25">
      <c r="A19" s="77" t="s">
        <v>26</v>
      </c>
      <c r="B19" s="78">
        <f>ВПА_ФО_КП!B20</f>
        <v>21</v>
      </c>
      <c r="C19" s="103">
        <f>ВПА_ФО_КП!C20</f>
        <v>15283262.65</v>
      </c>
      <c r="D19" s="80">
        <f>ВПА_ФО_КП!D20</f>
        <v>5285196.0599999996</v>
      </c>
      <c r="E19" s="81">
        <f>ВПА_ФО_КП!E20</f>
        <v>0</v>
      </c>
      <c r="F19" s="81">
        <f>ВПА_ФО_КП!F20</f>
        <v>20568458.710000001</v>
      </c>
      <c r="G19" s="82">
        <f>F19/B19</f>
        <v>979450.41476190486</v>
      </c>
      <c r="H19" s="79">
        <f>ВПА_ФО_КП!K20</f>
        <v>0</v>
      </c>
      <c r="I19" s="84">
        <f>ВПА_ФО_КП!L20</f>
        <v>0</v>
      </c>
    </row>
    <row r="20" spans="1:9" s="52" customFormat="1" ht="4.9000000000000004" customHeight="1" outlineLevel="1" thickBot="1" x14ac:dyDescent="0.25">
      <c r="A20" s="46"/>
      <c r="B20" s="47"/>
      <c r="C20" s="99"/>
      <c r="D20" s="48"/>
      <c r="E20" s="48"/>
      <c r="F20" s="49"/>
      <c r="G20" s="48"/>
      <c r="H20" s="49"/>
      <c r="I20" s="51"/>
    </row>
    <row r="21" spans="1:9" s="52" customFormat="1" ht="12" customHeight="1" outlineLevel="1" x14ac:dyDescent="0.2">
      <c r="A21" s="60" t="s">
        <v>20</v>
      </c>
      <c r="B21" s="61">
        <f>ВПА_ФО_КП!B22</f>
        <v>0</v>
      </c>
      <c r="C21" s="101">
        <f>ВПА_ФО_КП!C22</f>
        <v>0</v>
      </c>
      <c r="D21" s="63">
        <f>ВПА_ФО_КП!D22</f>
        <v>0</v>
      </c>
      <c r="E21" s="64">
        <f>ВПА_ФО_КП!E22</f>
        <v>0</v>
      </c>
      <c r="F21" s="64">
        <f>ВПА_ФО_КП!F22</f>
        <v>0</v>
      </c>
      <c r="G21" s="65" t="e">
        <f>F21/B21</f>
        <v>#DIV/0!</v>
      </c>
      <c r="H21" s="62">
        <f>ВПА_ФО_КП!K22</f>
        <v>0</v>
      </c>
      <c r="I21" s="67">
        <f>ВПА_ФО_КП!L22</f>
        <v>0</v>
      </c>
    </row>
    <row r="22" spans="1:9" s="76" customFormat="1" ht="11.25" outlineLevel="2" x14ac:dyDescent="0.2">
      <c r="A22" s="68" t="s">
        <v>3</v>
      </c>
      <c r="B22" s="69">
        <f>ВПА_ФО_КП!B23</f>
        <v>4</v>
      </c>
      <c r="C22" s="102">
        <f>ВПА_ФО_КП!C23</f>
        <v>10986749.279999999</v>
      </c>
      <c r="D22" s="71">
        <f>ВПА_ФО_КП!D23</f>
        <v>3422083.39</v>
      </c>
      <c r="E22" s="72">
        <f>ВПА_ФО_КП!E23</f>
        <v>0</v>
      </c>
      <c r="F22" s="72">
        <f>ВПА_ФО_КП!F23</f>
        <v>14408832.67</v>
      </c>
      <c r="G22" s="73">
        <f>F22/B22</f>
        <v>3602208.1675</v>
      </c>
      <c r="H22" s="70">
        <f>ВПА_ФО_КП!K23</f>
        <v>0</v>
      </c>
      <c r="I22" s="75">
        <f>ВПА_ФО_КП!L23</f>
        <v>0</v>
      </c>
    </row>
    <row r="23" spans="1:9" s="76" customFormat="1" ht="11.25" outlineLevel="2" x14ac:dyDescent="0.2">
      <c r="A23" s="68" t="s">
        <v>5</v>
      </c>
      <c r="B23" s="69">
        <f>ВПА_ФО_КП!B24</f>
        <v>0</v>
      </c>
      <c r="C23" s="102">
        <f>ВПА_ФО_КП!C24</f>
        <v>0</v>
      </c>
      <c r="D23" s="71">
        <f>ВПА_ФО_КП!D24</f>
        <v>0</v>
      </c>
      <c r="E23" s="72">
        <f>ВПА_ФО_КП!E24</f>
        <v>0</v>
      </c>
      <c r="F23" s="72">
        <f>ВПА_ФО_КП!F24</f>
        <v>0</v>
      </c>
      <c r="G23" s="73" t="e">
        <f>F23/B23</f>
        <v>#DIV/0!</v>
      </c>
      <c r="H23" s="70">
        <f>ВПА_ФО_КП!K24</f>
        <v>0</v>
      </c>
      <c r="I23" s="75">
        <f>ВПА_ФО_КП!L24</f>
        <v>0</v>
      </c>
    </row>
    <row r="24" spans="1:9" s="76" customFormat="1" ht="11.25" outlineLevel="2" x14ac:dyDescent="0.2">
      <c r="A24" s="85" t="s">
        <v>4</v>
      </c>
      <c r="B24" s="86">
        <f>ВПА_ФО_КП!B25</f>
        <v>16</v>
      </c>
      <c r="C24" s="104">
        <f>ВПА_ФО_КП!C25</f>
        <v>2704609.74</v>
      </c>
      <c r="D24" s="88">
        <f>ВПА_ФО_КП!D25</f>
        <v>844561.86</v>
      </c>
      <c r="E24" s="89">
        <f>ВПА_ФО_КП!E25</f>
        <v>0</v>
      </c>
      <c r="F24" s="89">
        <f>ВПА_ФО_КП!F25</f>
        <v>3549171.6</v>
      </c>
      <c r="G24" s="90">
        <f>F24/B24</f>
        <v>221823.22500000001</v>
      </c>
      <c r="H24" s="87">
        <f>ВПА_ФО_КП!K25</f>
        <v>0</v>
      </c>
      <c r="I24" s="92">
        <f>ВПА_ФО_КП!L25</f>
        <v>0</v>
      </c>
    </row>
    <row r="25" spans="1:9" s="76" customFormat="1" outlineLevel="2" thickBot="1" x14ac:dyDescent="0.25">
      <c r="A25" s="85" t="s">
        <v>16</v>
      </c>
      <c r="B25" s="78">
        <f>ВПА_ФО_КП!B26</f>
        <v>1</v>
      </c>
      <c r="C25" s="104">
        <f>ВПА_ФО_КП!C26</f>
        <v>1591903.63</v>
      </c>
      <c r="D25" s="88">
        <f>ВПА_ФО_КП!D26</f>
        <v>1018550.81</v>
      </c>
      <c r="E25" s="89">
        <f>ВПА_ФО_КП!E26</f>
        <v>0</v>
      </c>
      <c r="F25" s="89">
        <f>ВПА_ФО_КП!F26</f>
        <v>2610454.44</v>
      </c>
      <c r="G25" s="82">
        <f>F25/B25</f>
        <v>2610454.44</v>
      </c>
      <c r="H25" s="79">
        <f>ВПА_ФО_КП!K26</f>
        <v>0</v>
      </c>
      <c r="I25" s="84">
        <f>ВПА_ФО_КП!L26</f>
        <v>0</v>
      </c>
    </row>
    <row r="26" spans="1:9" ht="4.9000000000000004" customHeight="1" outlineLevel="1" thickBot="1" x14ac:dyDescent="0.25">
      <c r="A26" s="46"/>
      <c r="B26" s="47"/>
      <c r="C26" s="99"/>
      <c r="D26" s="48"/>
      <c r="E26" s="48"/>
      <c r="F26" s="49"/>
      <c r="G26" s="48"/>
      <c r="H26" s="49"/>
      <c r="I26" s="51"/>
    </row>
    <row r="27" spans="1:9" s="52" customFormat="1" ht="12" customHeight="1" outlineLevel="1" x14ac:dyDescent="0.2">
      <c r="A27" s="60" t="s">
        <v>21</v>
      </c>
      <c r="B27" s="61">
        <f>ВПА_ФО_КП!B28</f>
        <v>0</v>
      </c>
      <c r="C27" s="101">
        <f>ВПА_ФО_КП!C28</f>
        <v>0</v>
      </c>
      <c r="D27" s="63">
        <f>ВПА_ФО_КП!D28</f>
        <v>0</v>
      </c>
      <c r="E27" s="64">
        <f>ВПА_ФО_КП!E28</f>
        <v>0</v>
      </c>
      <c r="F27" s="64">
        <f>ВПА_ФО_КП!F28</f>
        <v>0</v>
      </c>
      <c r="G27" s="65" t="e">
        <f>F27/B27</f>
        <v>#DIV/0!</v>
      </c>
      <c r="H27" s="62">
        <f>ВПА_ФО_КП!K28</f>
        <v>0</v>
      </c>
      <c r="I27" s="67">
        <f>ВПА_ФО_КП!L28</f>
        <v>0</v>
      </c>
    </row>
    <row r="28" spans="1:9" s="76" customFormat="1" ht="11.25" outlineLevel="2" x14ac:dyDescent="0.2">
      <c r="A28" s="68" t="s">
        <v>14</v>
      </c>
      <c r="B28" s="69">
        <f>ВПА_ФО_КП!B29</f>
        <v>20</v>
      </c>
      <c r="C28" s="102">
        <f>ВПА_ФО_КП!C29</f>
        <v>10256912.74</v>
      </c>
      <c r="D28" s="71">
        <f>ВПА_ФО_КП!D29</f>
        <v>3594402.2099999995</v>
      </c>
      <c r="E28" s="72">
        <f>ВПА_ФО_КП!E29</f>
        <v>0</v>
      </c>
      <c r="F28" s="72">
        <f>ВПА_ФО_КП!F29</f>
        <v>13851314.949999999</v>
      </c>
      <c r="G28" s="73">
        <f>F28/B28</f>
        <v>692565.74749999994</v>
      </c>
      <c r="H28" s="70">
        <f>ВПА_ФО_КП!K29</f>
        <v>0</v>
      </c>
      <c r="I28" s="75">
        <f>ВПА_ФО_КП!L29</f>
        <v>0</v>
      </c>
    </row>
    <row r="29" spans="1:9" s="76" customFormat="1" ht="11.25" outlineLevel="2" x14ac:dyDescent="0.2">
      <c r="A29" s="68" t="s">
        <v>15</v>
      </c>
      <c r="B29" s="69">
        <f>ВПА_ФО_КП!B30</f>
        <v>1</v>
      </c>
      <c r="C29" s="102">
        <f>ВПА_ФО_КП!C30</f>
        <v>5026349.91</v>
      </c>
      <c r="D29" s="71">
        <f>ВПА_ФО_КП!D30</f>
        <v>1690793.85</v>
      </c>
      <c r="E29" s="72">
        <f>ВПА_ФО_КП!E30</f>
        <v>0</v>
      </c>
      <c r="F29" s="72">
        <f>ВПА_ФО_КП!F30</f>
        <v>6717143.7599999998</v>
      </c>
      <c r="G29" s="73">
        <f>F29/B29</f>
        <v>6717143.7599999998</v>
      </c>
      <c r="H29" s="70">
        <f>ВПА_ФО_КП!K30</f>
        <v>0</v>
      </c>
      <c r="I29" s="75">
        <f>ВПА_ФО_КП!L30</f>
        <v>0</v>
      </c>
    </row>
    <row r="30" spans="1:9" s="76" customFormat="1" ht="11.25" outlineLevel="2" x14ac:dyDescent="0.2">
      <c r="A30" s="68" t="s">
        <v>54</v>
      </c>
      <c r="B30" s="69">
        <f>ВПА_ФО_КП!B31</f>
        <v>0</v>
      </c>
      <c r="C30" s="102">
        <f>ВПА_ФО_КП!C31</f>
        <v>0</v>
      </c>
      <c r="D30" s="71">
        <f>ВПА_ФО_КП!D31</f>
        <v>0</v>
      </c>
      <c r="E30" s="72">
        <f>ВПА_ФО_КП!E31</f>
        <v>0</v>
      </c>
      <c r="F30" s="72">
        <f>ВПА_ФО_КП!F31</f>
        <v>0</v>
      </c>
      <c r="G30" s="73" t="e">
        <f>F30/B30</f>
        <v>#DIV/0!</v>
      </c>
      <c r="H30" s="70">
        <f>ВПА_ФО_КП!K31</f>
        <v>0</v>
      </c>
      <c r="I30" s="75">
        <f>ВПА_ФО_КП!L31</f>
        <v>0</v>
      </c>
    </row>
    <row r="31" spans="1:9" s="76" customFormat="1" outlineLevel="2" thickBot="1" x14ac:dyDescent="0.25">
      <c r="A31" s="77" t="s">
        <v>16</v>
      </c>
      <c r="B31" s="78">
        <f>ВПА_ФО_КП!B32</f>
        <v>0</v>
      </c>
      <c r="C31" s="103">
        <f>ВПА_ФО_КП!C32</f>
        <v>0</v>
      </c>
      <c r="D31" s="80">
        <f>ВПА_ФО_КП!D32</f>
        <v>0</v>
      </c>
      <c r="E31" s="81">
        <f>ВПА_ФО_КП!E32</f>
        <v>0</v>
      </c>
      <c r="F31" s="81">
        <f>ВПА_ФО_КП!F32</f>
        <v>0</v>
      </c>
      <c r="G31" s="82" t="e">
        <f>F31/B31</f>
        <v>#DIV/0!</v>
      </c>
      <c r="H31" s="79">
        <f>ВПА_ФО_КП!K32</f>
        <v>0</v>
      </c>
      <c r="I31" s="84">
        <f>ВПА_ФО_КП!L32</f>
        <v>0</v>
      </c>
    </row>
    <row r="32" spans="1:9" s="52" customFormat="1" ht="4.9000000000000004" customHeight="1" outlineLevel="1" thickBot="1" x14ac:dyDescent="0.25">
      <c r="A32" s="46"/>
      <c r="B32" s="47"/>
      <c r="C32" s="99"/>
      <c r="D32" s="48"/>
      <c r="E32" s="48"/>
      <c r="F32" s="49"/>
      <c r="G32" s="48"/>
      <c r="H32" s="49"/>
      <c r="I32" s="51"/>
    </row>
    <row r="33" spans="1:9" s="52" customFormat="1" ht="12" customHeight="1" outlineLevel="1" x14ac:dyDescent="0.2">
      <c r="A33" s="60" t="s">
        <v>58</v>
      </c>
      <c r="B33" s="61">
        <f>ВПА_ФО_КП!B34</f>
        <v>0</v>
      </c>
      <c r="C33" s="101">
        <f>ВПА_ФО_КП!C34</f>
        <v>0</v>
      </c>
      <c r="D33" s="63">
        <f>ВПА_ФО_КП!D34</f>
        <v>0</v>
      </c>
      <c r="E33" s="64">
        <f>ВПА_ФО_КП!E34</f>
        <v>0</v>
      </c>
      <c r="F33" s="64">
        <f>ВПА_ФО_КП!F34</f>
        <v>0</v>
      </c>
      <c r="G33" s="65" t="e">
        <f>F33/B33</f>
        <v>#DIV/0!</v>
      </c>
      <c r="H33" s="62">
        <f>ВПА_ФО_КП!K34</f>
        <v>0</v>
      </c>
      <c r="I33" s="67">
        <f>ВПА_ФО_КП!L34</f>
        <v>0</v>
      </c>
    </row>
    <row r="34" spans="1:9" s="76" customFormat="1" ht="11.25" outlineLevel="2" x14ac:dyDescent="0.2">
      <c r="A34" s="68" t="s">
        <v>25</v>
      </c>
      <c r="B34" s="69">
        <f>ВПА_ФО_КП!B35</f>
        <v>20</v>
      </c>
      <c r="C34" s="102">
        <f>ВПА_ФО_КП!C35</f>
        <v>10256912.74</v>
      </c>
      <c r="D34" s="71">
        <f>ВПА_ФО_КП!D35</f>
        <v>3594402.2099999995</v>
      </c>
      <c r="E34" s="72">
        <f>ВПА_ФО_КП!E35</f>
        <v>0</v>
      </c>
      <c r="F34" s="72">
        <f>ВПА_ФО_КП!F35</f>
        <v>13851314.949999999</v>
      </c>
      <c r="G34" s="73">
        <f>F34/B34</f>
        <v>692565.74749999994</v>
      </c>
      <c r="H34" s="70">
        <f>ВПА_ФО_КП!K35</f>
        <v>0</v>
      </c>
      <c r="I34" s="75">
        <f>ВПА_ФО_КП!L35</f>
        <v>0</v>
      </c>
    </row>
    <row r="35" spans="1:9" s="76" customFormat="1" outlineLevel="2" thickBot="1" x14ac:dyDescent="0.25">
      <c r="A35" s="77" t="s">
        <v>26</v>
      </c>
      <c r="B35" s="78">
        <f>ВПА_ФО_КП!B36</f>
        <v>1</v>
      </c>
      <c r="C35" s="103">
        <f>ВПА_ФО_КП!C36</f>
        <v>5026349.91</v>
      </c>
      <c r="D35" s="80">
        <f>ВПА_ФО_КП!D36</f>
        <v>1690793.85</v>
      </c>
      <c r="E35" s="81">
        <f>ВПА_ФО_КП!E36</f>
        <v>0</v>
      </c>
      <c r="F35" s="81">
        <f>ВПА_ФО_КП!F36</f>
        <v>6717143.7599999998</v>
      </c>
      <c r="G35" s="82">
        <f>F35/B35</f>
        <v>6717143.7599999998</v>
      </c>
      <c r="H35" s="79">
        <f>ВПА_ФО_КП!K36</f>
        <v>0</v>
      </c>
      <c r="I35" s="84">
        <f>ВПА_ФО_КП!L36</f>
        <v>0</v>
      </c>
    </row>
    <row r="36" spans="1:9" s="52" customFormat="1" ht="4.9000000000000004" customHeight="1" outlineLevel="1" thickBot="1" x14ac:dyDescent="0.25">
      <c r="A36" s="46"/>
      <c r="B36" s="47"/>
      <c r="C36" s="99"/>
      <c r="D36" s="48"/>
      <c r="E36" s="48"/>
      <c r="F36" s="49"/>
      <c r="G36" s="48"/>
      <c r="H36" s="49"/>
      <c r="I36" s="51"/>
    </row>
    <row r="37" spans="1:9" s="52" customFormat="1" ht="12" customHeight="1" outlineLevel="1" x14ac:dyDescent="0.2">
      <c r="A37" s="60" t="s">
        <v>22</v>
      </c>
      <c r="B37" s="61">
        <f>ВПА_ФО_КП!B38</f>
        <v>0</v>
      </c>
      <c r="C37" s="101">
        <f>ВПА_ФО_КП!C38</f>
        <v>0</v>
      </c>
      <c r="D37" s="63">
        <f>ВПА_ФО_КП!D38</f>
        <v>0</v>
      </c>
      <c r="E37" s="64">
        <f>ВПА_ФО_КП!E38</f>
        <v>0</v>
      </c>
      <c r="F37" s="64">
        <f>ВПА_ФО_КП!F38</f>
        <v>0</v>
      </c>
      <c r="G37" s="65" t="e">
        <f>F37/B37</f>
        <v>#DIV/0!</v>
      </c>
      <c r="H37" s="62">
        <f>ВПА_ФО_КП!K38</f>
        <v>0</v>
      </c>
      <c r="I37" s="67">
        <f>ВПА_ФО_КП!L38</f>
        <v>0</v>
      </c>
    </row>
    <row r="38" spans="1:9" s="76" customFormat="1" ht="11.25" outlineLevel="2" x14ac:dyDescent="0.2">
      <c r="A38" s="68" t="s">
        <v>17</v>
      </c>
      <c r="B38" s="69">
        <f>ВПА_ФО_КП!B39</f>
        <v>0</v>
      </c>
      <c r="C38" s="102">
        <f>ВПА_ФО_КП!C39</f>
        <v>0</v>
      </c>
      <c r="D38" s="71">
        <f>ВПА_ФО_КП!D39</f>
        <v>0</v>
      </c>
      <c r="E38" s="72">
        <f>ВПА_ФО_КП!E39</f>
        <v>0</v>
      </c>
      <c r="F38" s="72">
        <f>ВПА_ФО_КП!F39</f>
        <v>0</v>
      </c>
      <c r="G38" s="73" t="e">
        <f>F38/B38</f>
        <v>#DIV/0!</v>
      </c>
      <c r="H38" s="70">
        <f>ВПА_ФО_КП!K39</f>
        <v>0</v>
      </c>
      <c r="I38" s="75">
        <f>ВПА_ФО_КП!L39</f>
        <v>0</v>
      </c>
    </row>
    <row r="39" spans="1:9" s="76" customFormat="1" ht="11.25" outlineLevel="2" x14ac:dyDescent="0.2">
      <c r="A39" s="68" t="s">
        <v>18</v>
      </c>
      <c r="B39" s="69">
        <f>ВПА_ФО_КП!B40</f>
        <v>0</v>
      </c>
      <c r="C39" s="102">
        <f>ВПА_ФО_КП!C40</f>
        <v>0</v>
      </c>
      <c r="D39" s="71">
        <f>ВПА_ФО_КП!D40</f>
        <v>0</v>
      </c>
      <c r="E39" s="72">
        <f>ВПА_ФО_КП!E40</f>
        <v>0</v>
      </c>
      <c r="F39" s="72">
        <f>ВПА_ФО_КП!F40</f>
        <v>0</v>
      </c>
      <c r="G39" s="73" t="e">
        <f>F39/B39</f>
        <v>#DIV/0!</v>
      </c>
      <c r="H39" s="70">
        <f>ВПА_ФО_КП!K40</f>
        <v>0</v>
      </c>
      <c r="I39" s="75">
        <f>ВПА_ФО_КП!L40</f>
        <v>0</v>
      </c>
    </row>
    <row r="40" spans="1:9" s="76" customFormat="1" ht="11.25" outlineLevel="2" x14ac:dyDescent="0.2">
      <c r="A40" s="68" t="s">
        <v>19</v>
      </c>
      <c r="B40" s="69">
        <f>ВПА_ФО_КП!B41</f>
        <v>6</v>
      </c>
      <c r="C40" s="102">
        <f>ВПА_ФО_КП!C41</f>
        <v>1014146</v>
      </c>
      <c r="D40" s="71">
        <f>ВПА_ФО_КП!D41</f>
        <v>306475.77</v>
      </c>
      <c r="E40" s="72">
        <f>ВПА_ФО_КП!E41</f>
        <v>0</v>
      </c>
      <c r="F40" s="72">
        <f>ВПА_ФО_КП!F41</f>
        <v>1320621.77</v>
      </c>
      <c r="G40" s="73">
        <f>F40/B40</f>
        <v>220103.62833333333</v>
      </c>
      <c r="H40" s="70">
        <f>ВПА_ФО_КП!K41</f>
        <v>0</v>
      </c>
      <c r="I40" s="75">
        <f>ВПА_ФО_КП!L41</f>
        <v>0</v>
      </c>
    </row>
    <row r="41" spans="1:9" s="76" customFormat="1" outlineLevel="2" thickBot="1" x14ac:dyDescent="0.25">
      <c r="A41" s="77" t="s">
        <v>16</v>
      </c>
      <c r="B41" s="78">
        <f>ВПА_ФО_КП!B42</f>
        <v>15</v>
      </c>
      <c r="C41" s="103">
        <f>ВПА_ФО_КП!C42</f>
        <v>14269116.65</v>
      </c>
      <c r="D41" s="80">
        <f>ВПА_ФО_КП!D42</f>
        <v>4978720.29</v>
      </c>
      <c r="E41" s="81">
        <f>ВПА_ФО_КП!E42</f>
        <v>0</v>
      </c>
      <c r="F41" s="81">
        <f>ВПА_ФО_КП!F42</f>
        <v>19247836.940000001</v>
      </c>
      <c r="G41" s="82">
        <f>F41/B41</f>
        <v>1283189.1293333333</v>
      </c>
      <c r="H41" s="79">
        <f>ВПА_ФО_КП!K42</f>
        <v>0</v>
      </c>
      <c r="I41" s="84">
        <f>ВПА_ФО_КП!L42</f>
        <v>0</v>
      </c>
    </row>
    <row r="42" spans="1:9" s="52" customFormat="1" ht="4.9000000000000004" customHeight="1" outlineLevel="1" thickBot="1" x14ac:dyDescent="0.25">
      <c r="A42" s="46"/>
      <c r="B42" s="47"/>
      <c r="C42" s="99"/>
      <c r="D42" s="48"/>
      <c r="E42" s="48"/>
      <c r="F42" s="49"/>
      <c r="G42" s="48"/>
      <c r="H42" s="49"/>
      <c r="I42" s="51"/>
    </row>
    <row r="43" spans="1:9" s="52" customFormat="1" ht="12" customHeight="1" outlineLevel="1" x14ac:dyDescent="0.2">
      <c r="A43" s="60" t="s">
        <v>30</v>
      </c>
      <c r="B43" s="61">
        <f>ВПА_ФО_КП!B44</f>
        <v>0</v>
      </c>
      <c r="C43" s="101">
        <f>ВПА_ФО_КП!C44</f>
        <v>0</v>
      </c>
      <c r="D43" s="63">
        <f>ВПА_ФО_КП!D44</f>
        <v>0</v>
      </c>
      <c r="E43" s="64">
        <f>ВПА_ФО_КП!E44</f>
        <v>0</v>
      </c>
      <c r="F43" s="64">
        <f>ВПА_ФО_КП!F44</f>
        <v>0</v>
      </c>
      <c r="G43" s="65" t="e">
        <f>F43/B43</f>
        <v>#DIV/0!</v>
      </c>
      <c r="H43" s="62">
        <f>ВПА_ФО_КП!K44</f>
        <v>0</v>
      </c>
      <c r="I43" s="67">
        <f>ВПА_ФО_КП!L44</f>
        <v>0</v>
      </c>
    </row>
    <row r="44" spans="1:9" s="76" customFormat="1" ht="11.25" outlineLevel="2" x14ac:dyDescent="0.2">
      <c r="A44" s="68" t="s">
        <v>28</v>
      </c>
      <c r="B44" s="69">
        <f>ВПА_ФО_КП!B45</f>
        <v>1</v>
      </c>
      <c r="C44" s="102">
        <f>ВПА_ФО_КП!C45</f>
        <v>1591903.63</v>
      </c>
      <c r="D44" s="71">
        <f>ВПА_ФО_КП!D45</f>
        <v>1018550.81</v>
      </c>
      <c r="E44" s="72">
        <f>ВПА_ФО_КП!E45</f>
        <v>0</v>
      </c>
      <c r="F44" s="72">
        <f>ВПА_ФО_КП!F45</f>
        <v>2610454.44</v>
      </c>
      <c r="G44" s="73">
        <f>F44/B44</f>
        <v>2610454.44</v>
      </c>
      <c r="H44" s="70">
        <f>ВПА_ФО_КП!K45</f>
        <v>0</v>
      </c>
      <c r="I44" s="75">
        <f>ВПА_ФО_КП!L45</f>
        <v>0</v>
      </c>
    </row>
    <row r="45" spans="1:9" s="76" customFormat="1" ht="11.25" outlineLevel="2" x14ac:dyDescent="0.2">
      <c r="A45" s="68" t="s">
        <v>46</v>
      </c>
      <c r="B45" s="69">
        <f>ВПА_ФО_КП!B46</f>
        <v>18</v>
      </c>
      <c r="C45" s="102">
        <f>ВПА_ФО_КП!C46</f>
        <v>11858346.25</v>
      </c>
      <c r="D45" s="71">
        <f>ВПА_ФО_КП!D46</f>
        <v>4041546.66</v>
      </c>
      <c r="E45" s="72">
        <f>ВПА_ФО_КП!E46</f>
        <v>0</v>
      </c>
      <c r="F45" s="72">
        <f>ВПА_ФО_КП!F46</f>
        <v>15899892.91</v>
      </c>
      <c r="G45" s="73">
        <f>F45/B45</f>
        <v>883327.38388888887</v>
      </c>
      <c r="H45" s="70">
        <f>ВПА_ФО_КП!K46</f>
        <v>0</v>
      </c>
      <c r="I45" s="75">
        <f>ВПА_ФО_КП!L46</f>
        <v>0</v>
      </c>
    </row>
    <row r="46" spans="1:9" s="76" customFormat="1" outlineLevel="2" thickBot="1" x14ac:dyDescent="0.25">
      <c r="A46" s="85" t="s">
        <v>29</v>
      </c>
      <c r="B46" s="78">
        <f>ВПА_ФО_КП!B47</f>
        <v>2</v>
      </c>
      <c r="C46" s="104">
        <f>ВПА_ФО_КП!C47</f>
        <v>1833012.77</v>
      </c>
      <c r="D46" s="88">
        <f>ВПА_ФО_КП!D47</f>
        <v>225098.59</v>
      </c>
      <c r="E46" s="89">
        <f>ВПА_ФО_КП!E47</f>
        <v>0</v>
      </c>
      <c r="F46" s="89">
        <f>ВПА_ФО_КП!F47</f>
        <v>2058111.36</v>
      </c>
      <c r="G46" s="82">
        <f>F46/B46</f>
        <v>1029055.68</v>
      </c>
      <c r="H46" s="79">
        <f>ВПА_ФО_КП!K47</f>
        <v>0</v>
      </c>
      <c r="I46" s="84">
        <f>ВПА_ФО_КП!L47</f>
        <v>0</v>
      </c>
    </row>
    <row r="47" spans="1:9" s="52" customFormat="1" ht="4.9000000000000004" customHeight="1" outlineLevel="1" thickBot="1" x14ac:dyDescent="0.25">
      <c r="A47" s="46"/>
      <c r="B47" s="47"/>
      <c r="C47" s="99"/>
      <c r="D47" s="48"/>
      <c r="E47" s="48"/>
      <c r="F47" s="49"/>
      <c r="G47" s="48"/>
      <c r="H47" s="49"/>
      <c r="I47" s="51"/>
    </row>
    <row r="48" spans="1:9" s="52" customFormat="1" ht="12" customHeight="1" outlineLevel="1" x14ac:dyDescent="0.2">
      <c r="A48" s="60" t="s">
        <v>23</v>
      </c>
      <c r="B48" s="61">
        <f>ВПА_ФО_КП!B49</f>
        <v>0</v>
      </c>
      <c r="C48" s="101">
        <f>ВПА_ФО_КП!C49</f>
        <v>0</v>
      </c>
      <c r="D48" s="63">
        <f>ВПА_ФО_КП!D49</f>
        <v>0</v>
      </c>
      <c r="E48" s="64">
        <f>ВПА_ФО_КП!E49</f>
        <v>0</v>
      </c>
      <c r="F48" s="64">
        <f>ВПА_ФО_КП!F49</f>
        <v>0</v>
      </c>
      <c r="G48" s="65" t="e">
        <f>F48/B48</f>
        <v>#DIV/0!</v>
      </c>
      <c r="H48" s="62">
        <f>ВПА_ФО_КП!K49</f>
        <v>0</v>
      </c>
      <c r="I48" s="67">
        <f>ВПА_ФО_КП!L49</f>
        <v>0</v>
      </c>
    </row>
    <row r="49" spans="1:9" s="76" customFormat="1" ht="11.25" outlineLevel="2" x14ac:dyDescent="0.2">
      <c r="A49" s="68" t="s">
        <v>9</v>
      </c>
      <c r="B49" s="69">
        <f>ВПА_ФО_КП!B50</f>
        <v>0</v>
      </c>
      <c r="C49" s="102">
        <f>ВПА_ФО_КП!C50</f>
        <v>0</v>
      </c>
      <c r="D49" s="71">
        <f>ВПА_ФО_КП!D50</f>
        <v>0</v>
      </c>
      <c r="E49" s="72">
        <f>ВПА_ФО_КП!E50</f>
        <v>0</v>
      </c>
      <c r="F49" s="72">
        <f>ВПА_ФО_КП!F50</f>
        <v>0</v>
      </c>
      <c r="G49" s="73" t="e">
        <f>F49/B49</f>
        <v>#DIV/0!</v>
      </c>
      <c r="H49" s="70">
        <f>ВПА_ФО_КП!K50</f>
        <v>0</v>
      </c>
      <c r="I49" s="75">
        <f>ВПА_ФО_КП!L50</f>
        <v>0</v>
      </c>
    </row>
    <row r="50" spans="1:9" s="76" customFormat="1" ht="11.25" outlineLevel="2" x14ac:dyDescent="0.2">
      <c r="A50" s="85" t="s">
        <v>42</v>
      </c>
      <c r="B50" s="69">
        <f>ВПА_ФО_КП!B51</f>
        <v>0</v>
      </c>
      <c r="C50" s="102">
        <f>ВПА_ФО_КП!C51</f>
        <v>0</v>
      </c>
      <c r="D50" s="71">
        <f>ВПА_ФО_КП!D51</f>
        <v>0</v>
      </c>
      <c r="E50" s="72">
        <f>ВПА_ФО_КП!E51</f>
        <v>0</v>
      </c>
      <c r="F50" s="72">
        <f>ВПА_ФО_КП!F51</f>
        <v>0</v>
      </c>
      <c r="G50" s="73" t="e">
        <f>F50/B50</f>
        <v>#DIV/0!</v>
      </c>
      <c r="H50" s="70">
        <f>ВПА_ФО_КП!K51</f>
        <v>0</v>
      </c>
      <c r="I50" s="75">
        <f>ВПА_ФО_КП!L51</f>
        <v>0</v>
      </c>
    </row>
    <row r="51" spans="1:9" s="76" customFormat="1" ht="11.25" outlineLevel="2" x14ac:dyDescent="0.2">
      <c r="A51" s="85" t="s">
        <v>43</v>
      </c>
      <c r="B51" s="69">
        <f>ВПА_ФО_КП!B52</f>
        <v>0</v>
      </c>
      <c r="C51" s="102">
        <f>ВПА_ФО_КП!C52</f>
        <v>0</v>
      </c>
      <c r="D51" s="71">
        <f>ВПА_ФО_КП!D52</f>
        <v>0</v>
      </c>
      <c r="E51" s="72">
        <f>ВПА_ФО_КП!E52</f>
        <v>0</v>
      </c>
      <c r="F51" s="72">
        <f>ВПА_ФО_КП!F52</f>
        <v>0</v>
      </c>
      <c r="G51" s="73" t="e">
        <f>F51/B51</f>
        <v>#DIV/0!</v>
      </c>
      <c r="H51" s="70">
        <f>ВПА_ФО_КП!K52</f>
        <v>0</v>
      </c>
      <c r="I51" s="75">
        <f>ВПА_ФО_КП!L52</f>
        <v>0</v>
      </c>
    </row>
    <row r="52" spans="1:9" s="76" customFormat="1" outlineLevel="2" thickBot="1" x14ac:dyDescent="0.25">
      <c r="A52" s="77" t="s">
        <v>44</v>
      </c>
      <c r="B52" s="78">
        <f>ВПА_ФО_КП!B53</f>
        <v>21</v>
      </c>
      <c r="C52" s="103">
        <f>ВПА_ФО_КП!C53</f>
        <v>15283262.65</v>
      </c>
      <c r="D52" s="80">
        <f>ВПА_ФО_КП!D53</f>
        <v>5285196.0599999996</v>
      </c>
      <c r="E52" s="81">
        <f>ВПА_ФО_КП!E53</f>
        <v>0</v>
      </c>
      <c r="F52" s="81">
        <f>ВПА_ФО_КП!F53</f>
        <v>20568458.710000001</v>
      </c>
      <c r="G52" s="82">
        <f>F52/B52</f>
        <v>979450.41476190486</v>
      </c>
      <c r="H52" s="79">
        <f>ВПА_ФО_КП!K53</f>
        <v>0</v>
      </c>
      <c r="I52" s="84">
        <f>ВПА_ФО_КП!L53</f>
        <v>0</v>
      </c>
    </row>
    <row r="53" spans="1:9" s="52" customFormat="1" ht="4.9000000000000004" customHeight="1" outlineLevel="1" thickBot="1" x14ac:dyDescent="0.25">
      <c r="A53" s="46"/>
      <c r="B53" s="47"/>
      <c r="C53" s="99"/>
      <c r="D53" s="48"/>
      <c r="E53" s="48"/>
      <c r="F53" s="49"/>
      <c r="G53" s="48"/>
      <c r="H53" s="49"/>
      <c r="I53" s="51"/>
    </row>
    <row r="54" spans="1:9" s="52" customFormat="1" ht="12" customHeight="1" outlineLevel="1" x14ac:dyDescent="0.2">
      <c r="A54" s="60" t="s">
        <v>10</v>
      </c>
      <c r="B54" s="61">
        <f>ВПА_ФО_КП!B55</f>
        <v>0</v>
      </c>
      <c r="C54" s="101">
        <f>ВПА_ФО_КП!C55</f>
        <v>0</v>
      </c>
      <c r="D54" s="63">
        <f>ВПА_ФО_КП!D55</f>
        <v>0</v>
      </c>
      <c r="E54" s="64">
        <f>ВПА_ФО_КП!E55</f>
        <v>0</v>
      </c>
      <c r="F54" s="64">
        <f>ВПА_ФО_КП!F55</f>
        <v>0</v>
      </c>
      <c r="G54" s="65" t="e">
        <f>F54/B54</f>
        <v>#DIV/0!</v>
      </c>
      <c r="H54" s="62">
        <f>ВПА_ФО_КП!K55</f>
        <v>0</v>
      </c>
      <c r="I54" s="67">
        <f>ВПА_ФО_КП!L55</f>
        <v>0</v>
      </c>
    </row>
    <row r="55" spans="1:9" s="76" customFormat="1" ht="11.25" outlineLevel="2" x14ac:dyDescent="0.2">
      <c r="A55" s="68" t="s">
        <v>11</v>
      </c>
      <c r="B55" s="69">
        <f>ВПА_ФО_КП!B56</f>
        <v>0</v>
      </c>
      <c r="C55" s="102">
        <f>ВПА_ФО_КП!C56</f>
        <v>0</v>
      </c>
      <c r="D55" s="71">
        <f>ВПА_ФО_КП!D56</f>
        <v>0</v>
      </c>
      <c r="E55" s="72">
        <f>ВПА_ФО_КП!E56</f>
        <v>0</v>
      </c>
      <c r="F55" s="72">
        <f>ВПА_ФО_КП!F56</f>
        <v>0</v>
      </c>
      <c r="G55" s="73" t="e">
        <f>F55/B55</f>
        <v>#DIV/0!</v>
      </c>
      <c r="H55" s="70">
        <f>ВПА_ФО_КП!K56</f>
        <v>0</v>
      </c>
      <c r="I55" s="75">
        <f>ВПА_ФО_КП!L56</f>
        <v>0</v>
      </c>
    </row>
    <row r="56" spans="1:9" s="76" customFormat="1" outlineLevel="2" thickBot="1" x14ac:dyDescent="0.25">
      <c r="A56" s="77" t="s">
        <v>24</v>
      </c>
      <c r="B56" s="78">
        <f>ВПА_ФО_КП!B57</f>
        <v>1</v>
      </c>
      <c r="C56" s="103">
        <f>ВПА_ФО_КП!C57</f>
        <v>5026349.91</v>
      </c>
      <c r="D56" s="80">
        <f>ВПА_ФО_КП!D57</f>
        <v>1690793.85</v>
      </c>
      <c r="E56" s="81">
        <f>ВПА_ФО_КП!E57</f>
        <v>0</v>
      </c>
      <c r="F56" s="81">
        <f>ВПА_ФО_КП!F57</f>
        <v>6717143.7599999998</v>
      </c>
      <c r="G56" s="82">
        <f>F56/B56</f>
        <v>6717143.7599999998</v>
      </c>
      <c r="H56" s="79">
        <f>ВПА_ФО_КП!K57</f>
        <v>0</v>
      </c>
      <c r="I56" s="84">
        <f>ВПА_ФО_КП!L57</f>
        <v>0</v>
      </c>
    </row>
    <row r="57" spans="1:9" s="52" customFormat="1" ht="4.9000000000000004" customHeight="1" outlineLevel="1" thickBot="1" x14ac:dyDescent="0.25">
      <c r="A57" s="46"/>
      <c r="B57" s="47"/>
      <c r="C57" s="99"/>
      <c r="D57" s="48"/>
      <c r="E57" s="48"/>
      <c r="F57" s="49"/>
      <c r="G57" s="48"/>
      <c r="H57" s="49"/>
      <c r="I57" s="51"/>
    </row>
    <row r="58" spans="1:9" s="76" customFormat="1" outlineLevel="1" x14ac:dyDescent="0.2">
      <c r="A58" s="60" t="s">
        <v>55</v>
      </c>
      <c r="B58" s="61">
        <f>ВПА_ФО_КП!B59</f>
        <v>0</v>
      </c>
      <c r="C58" s="101">
        <f>ВПА_ФО_КП!C59</f>
        <v>0</v>
      </c>
      <c r="D58" s="63">
        <f>ВПА_ФО_КП!D59</f>
        <v>0</v>
      </c>
      <c r="E58" s="64">
        <f>ВПА_ФО_КП!E59</f>
        <v>0</v>
      </c>
      <c r="F58" s="64">
        <f>ВПА_ФО_КП!F59</f>
        <v>0</v>
      </c>
      <c r="G58" s="65" t="e">
        <f>F58/B58</f>
        <v>#DIV/0!</v>
      </c>
      <c r="H58" s="62">
        <f>ВПА_ФО_КП!K59</f>
        <v>0</v>
      </c>
      <c r="I58" s="67">
        <f>ВПА_ФО_КП!L59</f>
        <v>0</v>
      </c>
    </row>
    <row r="59" spans="1:9" s="76" customFormat="1" ht="11.25" outlineLevel="2" x14ac:dyDescent="0.2">
      <c r="A59" s="68" t="s">
        <v>56</v>
      </c>
      <c r="B59" s="69">
        <f>ВПА_ФО_КП!B60</f>
        <v>0</v>
      </c>
      <c r="C59" s="102">
        <f>ВПА_ФО_КП!C60</f>
        <v>0</v>
      </c>
      <c r="D59" s="71">
        <f>ВПА_ФО_КП!D60</f>
        <v>0</v>
      </c>
      <c r="E59" s="72">
        <f>ВПА_ФО_КП!E60</f>
        <v>0</v>
      </c>
      <c r="F59" s="72">
        <f>ВПА_ФО_КП!F60</f>
        <v>0</v>
      </c>
      <c r="G59" s="73" t="e">
        <f>F59/B59</f>
        <v>#DIV/0!</v>
      </c>
      <c r="H59" s="70">
        <f>ВПА_ФО_КП!K60</f>
        <v>0</v>
      </c>
      <c r="I59" s="75">
        <f>ВПА_ФО_КП!L60</f>
        <v>0</v>
      </c>
    </row>
    <row r="60" spans="1:9" s="76" customFormat="1" ht="11.25" outlineLevel="2" x14ac:dyDescent="0.2">
      <c r="A60" s="68" t="s">
        <v>57</v>
      </c>
      <c r="B60" s="69">
        <f>ВПА_ФО_КП!B61</f>
        <v>0</v>
      </c>
      <c r="C60" s="102">
        <f>ВПА_ФО_КП!C61</f>
        <v>0</v>
      </c>
      <c r="D60" s="71">
        <f>ВПА_ФО_КП!D61</f>
        <v>0</v>
      </c>
      <c r="E60" s="72">
        <f>ВПА_ФО_КП!E61</f>
        <v>0</v>
      </c>
      <c r="F60" s="72">
        <f>ВПА_ФО_КП!F61</f>
        <v>0</v>
      </c>
      <c r="G60" s="73" t="e">
        <f>F60/B60</f>
        <v>#DIV/0!</v>
      </c>
      <c r="H60" s="70">
        <f>ВПА_ФО_КП!K61</f>
        <v>0</v>
      </c>
      <c r="I60" s="75">
        <f>ВПА_ФО_КП!L61</f>
        <v>0</v>
      </c>
    </row>
    <row r="61" spans="1:9" s="76" customFormat="1" outlineLevel="2" thickBot="1" x14ac:dyDescent="0.25">
      <c r="A61" s="85" t="s">
        <v>16</v>
      </c>
      <c r="B61" s="78">
        <f>ВПА_ФО_КП!B62</f>
        <v>0</v>
      </c>
      <c r="C61" s="104">
        <f>ВПА_ФО_КП!C62</f>
        <v>0</v>
      </c>
      <c r="D61" s="88">
        <f>ВПА_ФО_КП!D62</f>
        <v>0</v>
      </c>
      <c r="E61" s="89">
        <f>ВПА_ФО_КП!E62</f>
        <v>0</v>
      </c>
      <c r="F61" s="89">
        <f>ВПА_ФО_КП!F62</f>
        <v>0</v>
      </c>
      <c r="G61" s="82" t="e">
        <f>F61/B61</f>
        <v>#DIV/0!</v>
      </c>
      <c r="H61" s="79">
        <f>ВПА_ФО_КП!K62</f>
        <v>0</v>
      </c>
      <c r="I61" s="84">
        <f>ВПА_ФО_КП!L62</f>
        <v>0</v>
      </c>
    </row>
    <row r="62" spans="1:9" s="52" customFormat="1" ht="4.9000000000000004" customHeight="1" outlineLevel="1" thickBot="1" x14ac:dyDescent="0.25">
      <c r="A62" s="46"/>
      <c r="B62" s="47"/>
      <c r="C62" s="99"/>
      <c r="D62" s="48"/>
      <c r="E62" s="48"/>
      <c r="F62" s="49"/>
      <c r="G62" s="48"/>
      <c r="H62" s="49"/>
      <c r="I62" s="51"/>
    </row>
    <row r="63" spans="1:9" s="52" customFormat="1" ht="12.75" thickBot="1" x14ac:dyDescent="0.25">
      <c r="A63" s="105" t="s">
        <v>47</v>
      </c>
      <c r="B63" s="106">
        <f>ВПА_ФО_КП!B64</f>
        <v>10</v>
      </c>
      <c r="C63" s="107">
        <f>ВПА_ФО_КП!C64</f>
        <v>6695346.1200000001</v>
      </c>
      <c r="D63" s="108">
        <f>ВПА_ФО_КП!D64</f>
        <v>1359755.23</v>
      </c>
      <c r="E63" s="109">
        <f>ВПА_ФО_КП!E64</f>
        <v>0</v>
      </c>
      <c r="F63" s="109">
        <f>ВПА_ФО_КП!F64</f>
        <v>8055101.3499999996</v>
      </c>
      <c r="G63" s="110">
        <f>F63/B63</f>
        <v>805510.13500000001</v>
      </c>
      <c r="H63" s="111">
        <f>ВПА_ФО_КП!K64</f>
        <v>0</v>
      </c>
      <c r="I63" s="112">
        <f>ВПА_ФО_КП!L64</f>
        <v>0</v>
      </c>
    </row>
    <row r="64" spans="1:9" s="52" customFormat="1" ht="4.9000000000000004" customHeight="1" thickBot="1" x14ac:dyDescent="0.25">
      <c r="A64" s="54"/>
      <c r="B64" s="55"/>
      <c r="C64" s="100"/>
      <c r="D64" s="56"/>
      <c r="E64" s="56"/>
      <c r="F64" s="57"/>
      <c r="G64" s="56"/>
      <c r="H64" s="57"/>
      <c r="I64" s="59"/>
    </row>
    <row r="65" spans="1:9" s="52" customFormat="1" ht="12.75" hidden="1" outlineLevel="1" thickBot="1" x14ac:dyDescent="0.25">
      <c r="A65" s="305" t="s">
        <v>67</v>
      </c>
      <c r="B65" s="306"/>
      <c r="C65" s="306"/>
      <c r="D65" s="306"/>
      <c r="E65" s="306"/>
      <c r="F65" s="306"/>
      <c r="G65" s="306"/>
      <c r="H65" s="306"/>
      <c r="I65" s="307"/>
    </row>
    <row r="66" spans="1:9" s="52" customFormat="1" ht="4.9000000000000004" hidden="1" customHeight="1" outlineLevel="1" thickBot="1" x14ac:dyDescent="0.25">
      <c r="A66" s="54"/>
      <c r="B66" s="55"/>
      <c r="C66" s="100"/>
      <c r="D66" s="56"/>
      <c r="E66" s="56"/>
      <c r="F66" s="57"/>
      <c r="G66" s="56"/>
      <c r="H66" s="57"/>
      <c r="I66" s="59"/>
    </row>
    <row r="67" spans="1:9" s="52" customFormat="1" ht="12" hidden="1" customHeight="1" outlineLevel="1" x14ac:dyDescent="0.2">
      <c r="A67" s="60" t="s">
        <v>27</v>
      </c>
      <c r="B67" s="61">
        <f>ВПА_ФО_КП!B68</f>
        <v>0</v>
      </c>
      <c r="C67" s="101">
        <f>ВПА_ФО_КП!C68</f>
        <v>0</v>
      </c>
      <c r="D67" s="63">
        <f>ВПА_ФО_КП!D68</f>
        <v>0</v>
      </c>
      <c r="E67" s="64">
        <f>ВПА_ФО_КП!E68</f>
        <v>0</v>
      </c>
      <c r="F67" s="64">
        <f>ВПА_ФО_КП!F68</f>
        <v>0</v>
      </c>
      <c r="G67" s="65" t="e">
        <f>F67/B67</f>
        <v>#DIV/0!</v>
      </c>
      <c r="H67" s="62">
        <f>ВПА_ФО_КП!K68</f>
        <v>0</v>
      </c>
      <c r="I67" s="67">
        <f>ВПА_ФО_КП!L68</f>
        <v>0</v>
      </c>
    </row>
    <row r="68" spans="1:9" s="76" customFormat="1" ht="11.25" hidden="1" outlineLevel="2" x14ac:dyDescent="0.2">
      <c r="A68" s="68" t="s">
        <v>25</v>
      </c>
      <c r="B68" s="69">
        <f>ВПА_ФО_КП!B69</f>
        <v>0</v>
      </c>
      <c r="C68" s="102">
        <f>ВПА_ФО_КП!C69</f>
        <v>0</v>
      </c>
      <c r="D68" s="71">
        <f>ВПА_ФО_КП!D69</f>
        <v>0</v>
      </c>
      <c r="E68" s="72">
        <f>ВПА_ФО_КП!E69</f>
        <v>0</v>
      </c>
      <c r="F68" s="72">
        <f>ВПА_ФО_КП!F69</f>
        <v>0</v>
      </c>
      <c r="G68" s="73" t="e">
        <f>F68/B68</f>
        <v>#DIV/0!</v>
      </c>
      <c r="H68" s="70">
        <f>ВПА_ФО_КП!K69</f>
        <v>0</v>
      </c>
      <c r="I68" s="75">
        <f>ВПА_ФО_КП!L69</f>
        <v>0</v>
      </c>
    </row>
    <row r="69" spans="1:9" s="76" customFormat="1" hidden="1" outlineLevel="2" thickBot="1" x14ac:dyDescent="0.25">
      <c r="A69" s="77" t="s">
        <v>26</v>
      </c>
      <c r="B69" s="78">
        <f>ВПА_ФО_КП!B70</f>
        <v>10</v>
      </c>
      <c r="C69" s="103">
        <f>ВПА_ФО_КП!C70</f>
        <v>6695346.1200000001</v>
      </c>
      <c r="D69" s="80">
        <f>ВПА_ФО_КП!D70</f>
        <v>1359755.23</v>
      </c>
      <c r="E69" s="81">
        <f>ВПА_ФО_КП!E70</f>
        <v>0</v>
      </c>
      <c r="F69" s="81">
        <f>ВПА_ФО_КП!F70</f>
        <v>8055101.3499999996</v>
      </c>
      <c r="G69" s="82">
        <f>F69/B69</f>
        <v>805510.13500000001</v>
      </c>
      <c r="H69" s="79">
        <f>ВПА_ФО_КП!K70</f>
        <v>0</v>
      </c>
      <c r="I69" s="84">
        <f>ВПА_ФО_КП!L70</f>
        <v>0</v>
      </c>
    </row>
    <row r="70" spans="1:9" s="52" customFormat="1" ht="4.9000000000000004" hidden="1" customHeight="1" outlineLevel="1" thickBot="1" x14ac:dyDescent="0.25">
      <c r="A70" s="46"/>
      <c r="B70" s="47"/>
      <c r="C70" s="99"/>
      <c r="D70" s="48"/>
      <c r="E70" s="48"/>
      <c r="F70" s="49"/>
      <c r="G70" s="48"/>
      <c r="H70" s="49"/>
      <c r="I70" s="51"/>
    </row>
    <row r="71" spans="1:9" s="52" customFormat="1" ht="12" hidden="1" customHeight="1" outlineLevel="1" x14ac:dyDescent="0.2">
      <c r="A71" s="60" t="s">
        <v>20</v>
      </c>
      <c r="B71" s="61">
        <f>ВПА_ФО_КП!B72</f>
        <v>0</v>
      </c>
      <c r="C71" s="101">
        <f>ВПА_ФО_КП!C72</f>
        <v>0</v>
      </c>
      <c r="D71" s="63">
        <f>ВПА_ФО_КП!D72</f>
        <v>0</v>
      </c>
      <c r="E71" s="64">
        <f>ВПА_ФО_КП!E72</f>
        <v>0</v>
      </c>
      <c r="F71" s="64">
        <f>ВПА_ФО_КП!F72</f>
        <v>0</v>
      </c>
      <c r="G71" s="65" t="e">
        <f>F71/B71</f>
        <v>#DIV/0!</v>
      </c>
      <c r="H71" s="62">
        <f>ВПА_ФО_КП!K72</f>
        <v>0</v>
      </c>
      <c r="I71" s="67">
        <f>ВПА_ФО_КП!L72</f>
        <v>0</v>
      </c>
    </row>
    <row r="72" spans="1:9" s="76" customFormat="1" ht="11.25" hidden="1" outlineLevel="2" x14ac:dyDescent="0.2">
      <c r="A72" s="68" t="s">
        <v>3</v>
      </c>
      <c r="B72" s="69">
        <f>ВПА_ФО_КП!B73</f>
        <v>9</v>
      </c>
      <c r="C72" s="102">
        <f>ВПА_ФО_КП!C73</f>
        <v>6495346.1200000001</v>
      </c>
      <c r="D72" s="71">
        <f>ВПА_ФО_КП!D73</f>
        <v>1177238.52</v>
      </c>
      <c r="E72" s="72">
        <f>ВПА_ФО_КП!E73</f>
        <v>0</v>
      </c>
      <c r="F72" s="72">
        <f>ВПА_ФО_КП!F73</f>
        <v>7672584.6400000006</v>
      </c>
      <c r="G72" s="73">
        <f>F72/B72</f>
        <v>852509.40444444446</v>
      </c>
      <c r="H72" s="70">
        <f>ВПА_ФО_КП!K73</f>
        <v>0</v>
      </c>
      <c r="I72" s="75">
        <f>ВПА_ФО_КП!L73</f>
        <v>0</v>
      </c>
    </row>
    <row r="73" spans="1:9" s="76" customFormat="1" ht="11.25" hidden="1" outlineLevel="2" x14ac:dyDescent="0.2">
      <c r="A73" s="68" t="s">
        <v>5</v>
      </c>
      <c r="B73" s="69">
        <f>ВПА_ФО_КП!B74</f>
        <v>0</v>
      </c>
      <c r="C73" s="102">
        <f>ВПА_ФО_КП!C74</f>
        <v>0</v>
      </c>
      <c r="D73" s="71">
        <f>ВПА_ФО_КП!D74</f>
        <v>0</v>
      </c>
      <c r="E73" s="72">
        <f>ВПА_ФО_КП!E74</f>
        <v>0</v>
      </c>
      <c r="F73" s="72">
        <f>ВПА_ФО_КП!F74</f>
        <v>0</v>
      </c>
      <c r="G73" s="73" t="e">
        <f>F73/B73</f>
        <v>#DIV/0!</v>
      </c>
      <c r="H73" s="70">
        <f>ВПА_ФО_КП!K74</f>
        <v>0</v>
      </c>
      <c r="I73" s="75">
        <f>ВПА_ФО_КП!L74</f>
        <v>0</v>
      </c>
    </row>
    <row r="74" spans="1:9" s="76" customFormat="1" ht="11.25" hidden="1" outlineLevel="2" x14ac:dyDescent="0.2">
      <c r="A74" s="85" t="s">
        <v>4</v>
      </c>
      <c r="B74" s="86">
        <f>ВПА_ФО_КП!B75</f>
        <v>1</v>
      </c>
      <c r="C74" s="104">
        <f>ВПА_ФО_КП!C75</f>
        <v>200000</v>
      </c>
      <c r="D74" s="88">
        <f>ВПА_ФО_КП!D75</f>
        <v>182516.71</v>
      </c>
      <c r="E74" s="89">
        <f>ВПА_ФО_КП!E75</f>
        <v>0</v>
      </c>
      <c r="F74" s="89">
        <f>ВПА_ФО_КП!F75</f>
        <v>382516.70999999996</v>
      </c>
      <c r="G74" s="90">
        <f>F74/B74</f>
        <v>382516.70999999996</v>
      </c>
      <c r="H74" s="87">
        <f>ВПА_ФО_КП!K75</f>
        <v>0</v>
      </c>
      <c r="I74" s="92">
        <f>ВПА_ФО_КП!L75</f>
        <v>0</v>
      </c>
    </row>
    <row r="75" spans="1:9" s="76" customFormat="1" hidden="1" outlineLevel="2" thickBot="1" x14ac:dyDescent="0.25">
      <c r="A75" s="85" t="s">
        <v>16</v>
      </c>
      <c r="B75" s="78">
        <f>ВПА_ФО_КП!B76</f>
        <v>0</v>
      </c>
      <c r="C75" s="104">
        <f>ВПА_ФО_КП!C76</f>
        <v>0</v>
      </c>
      <c r="D75" s="88">
        <f>ВПА_ФО_КП!D76</f>
        <v>0</v>
      </c>
      <c r="E75" s="89">
        <f>ВПА_ФО_КП!E76</f>
        <v>0</v>
      </c>
      <c r="F75" s="89">
        <f>ВПА_ФО_КП!F76</f>
        <v>0</v>
      </c>
      <c r="G75" s="82" t="e">
        <f>F75/B75</f>
        <v>#DIV/0!</v>
      </c>
      <c r="H75" s="79">
        <f>ВПА_ФО_КП!K76</f>
        <v>0</v>
      </c>
      <c r="I75" s="84">
        <f>ВПА_ФО_КП!L76</f>
        <v>0</v>
      </c>
    </row>
    <row r="76" spans="1:9" ht="4.9000000000000004" hidden="1" customHeight="1" outlineLevel="1" thickBot="1" x14ac:dyDescent="0.25">
      <c r="A76" s="46"/>
      <c r="B76" s="47"/>
      <c r="C76" s="99"/>
      <c r="D76" s="48"/>
      <c r="E76" s="48"/>
      <c r="F76" s="49"/>
      <c r="G76" s="48"/>
      <c r="H76" s="49"/>
      <c r="I76" s="51"/>
    </row>
    <row r="77" spans="1:9" s="52" customFormat="1" ht="12" hidden="1" customHeight="1" outlineLevel="1" x14ac:dyDescent="0.2">
      <c r="A77" s="60" t="s">
        <v>21</v>
      </c>
      <c r="B77" s="61">
        <f>ВПА_ФО_КП!B78</f>
        <v>0</v>
      </c>
      <c r="C77" s="101">
        <f>ВПА_ФО_КП!C78</f>
        <v>0</v>
      </c>
      <c r="D77" s="63">
        <f>ВПА_ФО_КП!D78</f>
        <v>0</v>
      </c>
      <c r="E77" s="64">
        <f>ВПА_ФО_КП!E78</f>
        <v>0</v>
      </c>
      <c r="F77" s="64">
        <f>ВПА_ФО_КП!F78</f>
        <v>0</v>
      </c>
      <c r="G77" s="65" t="e">
        <f>F77/B77</f>
        <v>#DIV/0!</v>
      </c>
      <c r="H77" s="62">
        <f>ВПА_ФО_КП!K78</f>
        <v>0</v>
      </c>
      <c r="I77" s="67">
        <f>ВПА_ФО_КП!L78</f>
        <v>0</v>
      </c>
    </row>
    <row r="78" spans="1:9" s="76" customFormat="1" ht="11.25" hidden="1" outlineLevel="2" x14ac:dyDescent="0.2">
      <c r="A78" s="68" t="s">
        <v>31</v>
      </c>
      <c r="B78" s="69">
        <f>ВПА_ФО_КП!B79</f>
        <v>4</v>
      </c>
      <c r="C78" s="102">
        <f>ВПА_ФО_КП!C79</f>
        <v>2042301.13</v>
      </c>
      <c r="D78" s="71">
        <f>ВПА_ФО_КП!D79</f>
        <v>154088.09</v>
      </c>
      <c r="E78" s="72">
        <f>ВПА_ФО_КП!E79</f>
        <v>0</v>
      </c>
      <c r="F78" s="72">
        <f>ВПА_ФО_КП!F79</f>
        <v>2196389.2199999997</v>
      </c>
      <c r="G78" s="73">
        <f>F78/B78</f>
        <v>549097.30499999993</v>
      </c>
      <c r="H78" s="70">
        <f>ВПА_ФО_КП!K79</f>
        <v>0</v>
      </c>
      <c r="I78" s="75">
        <f>ВПА_ФО_КП!L79</f>
        <v>0</v>
      </c>
    </row>
    <row r="79" spans="1:9" s="76" customFormat="1" ht="11.25" hidden="1" outlineLevel="2" x14ac:dyDescent="0.2">
      <c r="A79" s="68" t="s">
        <v>33</v>
      </c>
      <c r="B79" s="69">
        <f>ВПА_ФО_КП!B80</f>
        <v>6</v>
      </c>
      <c r="C79" s="102">
        <f>ВПА_ФО_КП!C80</f>
        <v>4653044.99</v>
      </c>
      <c r="D79" s="71">
        <f>ВПА_ФО_КП!D80</f>
        <v>1205667.1399999999</v>
      </c>
      <c r="E79" s="72">
        <f>ВПА_ФО_КП!E80</f>
        <v>0</v>
      </c>
      <c r="F79" s="72">
        <f>ВПА_ФО_КП!F80</f>
        <v>5858712.1299999999</v>
      </c>
      <c r="G79" s="73">
        <f>F79/B79</f>
        <v>976452.02166666661</v>
      </c>
      <c r="H79" s="70">
        <f>ВПА_ФО_КП!K80</f>
        <v>0</v>
      </c>
      <c r="I79" s="75">
        <f>ВПА_ФО_КП!L80</f>
        <v>0</v>
      </c>
    </row>
    <row r="80" spans="1:9" s="76" customFormat="1" hidden="1" outlineLevel="2" thickBot="1" x14ac:dyDescent="0.25">
      <c r="A80" s="77" t="s">
        <v>16</v>
      </c>
      <c r="B80" s="78">
        <f>ВПА_ФО_КП!B81</f>
        <v>0</v>
      </c>
      <c r="C80" s="103">
        <f>ВПА_ФО_КП!C81</f>
        <v>0</v>
      </c>
      <c r="D80" s="80">
        <f>ВПА_ФО_КП!D81</f>
        <v>0</v>
      </c>
      <c r="E80" s="81">
        <f>ВПА_ФО_КП!E81</f>
        <v>0</v>
      </c>
      <c r="F80" s="81">
        <f>ВПА_ФО_КП!F81</f>
        <v>0</v>
      </c>
      <c r="G80" s="82" t="e">
        <f>F80/B80</f>
        <v>#DIV/0!</v>
      </c>
      <c r="H80" s="79">
        <f>ВПА_ФО_КП!K81</f>
        <v>0</v>
      </c>
      <c r="I80" s="84">
        <f>ВПА_ФО_КП!L81</f>
        <v>0</v>
      </c>
    </row>
    <row r="81" spans="1:9" s="52" customFormat="1" ht="4.9000000000000004" hidden="1" customHeight="1" outlineLevel="1" thickBot="1" x14ac:dyDescent="0.25">
      <c r="A81" s="46"/>
      <c r="B81" s="47"/>
      <c r="C81" s="99"/>
      <c r="D81" s="48"/>
      <c r="E81" s="48"/>
      <c r="F81" s="49"/>
      <c r="G81" s="48"/>
      <c r="H81" s="49"/>
      <c r="I81" s="51"/>
    </row>
    <row r="82" spans="1:9" s="52" customFormat="1" ht="12" hidden="1" customHeight="1" outlineLevel="1" x14ac:dyDescent="0.2">
      <c r="A82" s="60" t="s">
        <v>22</v>
      </c>
      <c r="B82" s="61">
        <f>ВПА_ФО_КП!B83</f>
        <v>0</v>
      </c>
      <c r="C82" s="101">
        <f>ВПА_ФО_КП!C83</f>
        <v>0</v>
      </c>
      <c r="D82" s="63">
        <f>ВПА_ФО_КП!D83</f>
        <v>0</v>
      </c>
      <c r="E82" s="64">
        <f>ВПА_ФО_КП!E83</f>
        <v>0</v>
      </c>
      <c r="F82" s="64">
        <f>ВПА_ФО_КП!F83</f>
        <v>0</v>
      </c>
      <c r="G82" s="65" t="e">
        <f>F82/B82</f>
        <v>#DIV/0!</v>
      </c>
      <c r="H82" s="62">
        <f>ВПА_ФО_КП!K83</f>
        <v>0</v>
      </c>
      <c r="I82" s="67">
        <f>ВПА_ФО_КП!L83</f>
        <v>0</v>
      </c>
    </row>
    <row r="83" spans="1:9" s="76" customFormat="1" ht="11.25" hidden="1" outlineLevel="2" x14ac:dyDescent="0.2">
      <c r="A83" s="68" t="s">
        <v>17</v>
      </c>
      <c r="B83" s="69">
        <f>ВПА_ФО_КП!B84</f>
        <v>0</v>
      </c>
      <c r="C83" s="102">
        <f>ВПА_ФО_КП!C84</f>
        <v>0</v>
      </c>
      <c r="D83" s="71">
        <f>ВПА_ФО_КП!D84</f>
        <v>0</v>
      </c>
      <c r="E83" s="72">
        <f>ВПА_ФО_КП!E84</f>
        <v>0</v>
      </c>
      <c r="F83" s="72">
        <f>ВПА_ФО_КП!F84</f>
        <v>0</v>
      </c>
      <c r="G83" s="73" t="e">
        <f>F83/B83</f>
        <v>#DIV/0!</v>
      </c>
      <c r="H83" s="70">
        <f>ВПА_ФО_КП!K84</f>
        <v>0</v>
      </c>
      <c r="I83" s="75">
        <f>ВПА_ФО_КП!L84</f>
        <v>0</v>
      </c>
    </row>
    <row r="84" spans="1:9" s="76" customFormat="1" ht="11.25" hidden="1" outlineLevel="2" x14ac:dyDescent="0.2">
      <c r="A84" s="68" t="s">
        <v>18</v>
      </c>
      <c r="B84" s="69">
        <f>ВПА_ФО_КП!B85</f>
        <v>7</v>
      </c>
      <c r="C84" s="102">
        <f>ВПА_ФО_КП!C85</f>
        <v>4993044.01</v>
      </c>
      <c r="D84" s="71">
        <f>ВПА_ФО_КП!D85</f>
        <v>910990.84</v>
      </c>
      <c r="E84" s="72">
        <f>ВПА_ФО_КП!E85</f>
        <v>0</v>
      </c>
      <c r="F84" s="72">
        <f>ВПА_ФО_КП!F85</f>
        <v>5904034.8499999996</v>
      </c>
      <c r="G84" s="73">
        <f>F84/B84</f>
        <v>843433.54999999993</v>
      </c>
      <c r="H84" s="70">
        <f>ВПА_ФО_КП!K85</f>
        <v>0</v>
      </c>
      <c r="I84" s="75">
        <f>ВПА_ФО_КП!L85</f>
        <v>0</v>
      </c>
    </row>
    <row r="85" spans="1:9" s="76" customFormat="1" ht="11.25" hidden="1" outlineLevel="2" x14ac:dyDescent="0.2">
      <c r="A85" s="68" t="s">
        <v>19</v>
      </c>
      <c r="B85" s="69">
        <f>ВПА_ФО_КП!B86</f>
        <v>0</v>
      </c>
      <c r="C85" s="102">
        <f>ВПА_ФО_КП!C86</f>
        <v>0</v>
      </c>
      <c r="D85" s="71">
        <f>ВПА_ФО_КП!D86</f>
        <v>0</v>
      </c>
      <c r="E85" s="72">
        <f>ВПА_ФО_КП!E86</f>
        <v>0</v>
      </c>
      <c r="F85" s="72">
        <f>ВПА_ФО_КП!F86</f>
        <v>0</v>
      </c>
      <c r="G85" s="73" t="e">
        <f>F85/B85</f>
        <v>#DIV/0!</v>
      </c>
      <c r="H85" s="70">
        <f>ВПА_ФО_КП!K86</f>
        <v>0</v>
      </c>
      <c r="I85" s="75">
        <f>ВПА_ФО_КП!L86</f>
        <v>0</v>
      </c>
    </row>
    <row r="86" spans="1:9" s="76" customFormat="1" hidden="1" outlineLevel="2" thickBot="1" x14ac:dyDescent="0.25">
      <c r="A86" s="77" t="s">
        <v>16</v>
      </c>
      <c r="B86" s="78">
        <f>ВПА_ФО_КП!B87</f>
        <v>3</v>
      </c>
      <c r="C86" s="103">
        <f>ВПА_ФО_КП!C87</f>
        <v>1702302.11</v>
      </c>
      <c r="D86" s="80">
        <f>ВПА_ФО_КП!D87</f>
        <v>448764.39</v>
      </c>
      <c r="E86" s="81">
        <f>ВПА_ФО_КП!E87</f>
        <v>0</v>
      </c>
      <c r="F86" s="81">
        <f>ВПА_ФО_КП!F87</f>
        <v>2151066.5</v>
      </c>
      <c r="G86" s="82">
        <f>F86/B86</f>
        <v>717022.16666666663</v>
      </c>
      <c r="H86" s="79">
        <f>ВПА_ФО_КП!H87</f>
        <v>2900581.93</v>
      </c>
      <c r="I86" s="84">
        <f>ВПА_ФО_КП!L87</f>
        <v>0</v>
      </c>
    </row>
    <row r="87" spans="1:9" s="52" customFormat="1" ht="4.9000000000000004" hidden="1" customHeight="1" outlineLevel="1" thickBot="1" x14ac:dyDescent="0.25">
      <c r="A87" s="46"/>
      <c r="B87" s="47"/>
      <c r="C87" s="99"/>
      <c r="D87" s="48"/>
      <c r="E87" s="48"/>
      <c r="F87" s="49"/>
      <c r="G87" s="48"/>
      <c r="H87" s="49"/>
      <c r="I87" s="51"/>
    </row>
    <row r="88" spans="1:9" s="52" customFormat="1" ht="12" hidden="1" customHeight="1" outlineLevel="1" x14ac:dyDescent="0.2">
      <c r="A88" s="60" t="s">
        <v>30</v>
      </c>
      <c r="B88" s="61">
        <f>ВПА_ФО_КП!B89</f>
        <v>0</v>
      </c>
      <c r="C88" s="101">
        <f>ВПА_ФО_КП!C89</f>
        <v>0</v>
      </c>
      <c r="D88" s="63">
        <f>ВПА_ФО_КП!D89</f>
        <v>0</v>
      </c>
      <c r="E88" s="64">
        <f>ВПА_ФО_КП!E89</f>
        <v>0</v>
      </c>
      <c r="F88" s="64">
        <f>ВПА_ФО_КП!F89</f>
        <v>0</v>
      </c>
      <c r="G88" s="65" t="e">
        <f>F88/B88</f>
        <v>#DIV/0!</v>
      </c>
      <c r="H88" s="62">
        <f>ВПА_ФО_КП!K89</f>
        <v>0</v>
      </c>
      <c r="I88" s="67">
        <f>ВПА_ФО_КП!L89</f>
        <v>0</v>
      </c>
    </row>
    <row r="89" spans="1:9" s="76" customFormat="1" ht="11.25" hidden="1" outlineLevel="2" x14ac:dyDescent="0.2">
      <c r="A89" s="68" t="s">
        <v>28</v>
      </c>
      <c r="B89" s="69">
        <f>ВПА_ФО_КП!B90</f>
        <v>1</v>
      </c>
      <c r="C89" s="102">
        <f>ВПА_ФО_КП!C90</f>
        <v>547000.71</v>
      </c>
      <c r="D89" s="71">
        <f>ВПА_ФО_КП!D90</f>
        <v>68125.460000000006</v>
      </c>
      <c r="E89" s="72">
        <f>ВПА_ФО_КП!E90</f>
        <v>0</v>
      </c>
      <c r="F89" s="72">
        <f>ВПА_ФО_КП!F90</f>
        <v>615126.16999999993</v>
      </c>
      <c r="G89" s="73">
        <f>F89/B89</f>
        <v>615126.16999999993</v>
      </c>
      <c r="H89" s="70">
        <f>ВПА_ФО_КП!K90</f>
        <v>0</v>
      </c>
      <c r="I89" s="75">
        <f>ВПА_ФО_КП!L90</f>
        <v>0</v>
      </c>
    </row>
    <row r="90" spans="1:9" s="76" customFormat="1" ht="11.25" hidden="1" outlineLevel="2" x14ac:dyDescent="0.2">
      <c r="A90" s="68" t="s">
        <v>46</v>
      </c>
      <c r="B90" s="69">
        <f>ВПА_ФО_КП!B91</f>
        <v>9</v>
      </c>
      <c r="C90" s="102">
        <f>ВПА_ФО_КП!C91</f>
        <v>6148345.4100000001</v>
      </c>
      <c r="D90" s="71">
        <f>ВПА_ФО_КП!D91</f>
        <v>1291629.77</v>
      </c>
      <c r="E90" s="72">
        <f>ВПА_ФО_КП!E91</f>
        <v>0</v>
      </c>
      <c r="F90" s="72">
        <f>ВПА_ФО_КП!F91</f>
        <v>7439975.1799999997</v>
      </c>
      <c r="G90" s="73">
        <f>F90/B90</f>
        <v>826663.90888888889</v>
      </c>
      <c r="H90" s="70">
        <f>ВПА_ФО_КП!K91</f>
        <v>0</v>
      </c>
      <c r="I90" s="75">
        <f>ВПА_ФО_КП!L91</f>
        <v>0</v>
      </c>
    </row>
    <row r="91" spans="1:9" s="76" customFormat="1" hidden="1" outlineLevel="2" thickBot="1" x14ac:dyDescent="0.25">
      <c r="A91" s="85" t="s">
        <v>29</v>
      </c>
      <c r="B91" s="78">
        <f>ВПА_ФО_КП!B92</f>
        <v>0</v>
      </c>
      <c r="C91" s="104">
        <f>ВПА_ФО_КП!C92</f>
        <v>0</v>
      </c>
      <c r="D91" s="88">
        <f>ВПА_ФО_КП!D92</f>
        <v>0</v>
      </c>
      <c r="E91" s="89">
        <f>ВПА_ФО_КП!E92</f>
        <v>0</v>
      </c>
      <c r="F91" s="89">
        <f>ВПА_ФО_КП!F92</f>
        <v>0</v>
      </c>
      <c r="G91" s="82" t="e">
        <f>F91/B91</f>
        <v>#DIV/0!</v>
      </c>
      <c r="H91" s="79">
        <f>ВПА_ФО_КП!K92</f>
        <v>0</v>
      </c>
      <c r="I91" s="84">
        <f>ВПА_ФО_КП!L92</f>
        <v>0</v>
      </c>
    </row>
    <row r="92" spans="1:9" s="52" customFormat="1" ht="4.9000000000000004" hidden="1" customHeight="1" outlineLevel="1" thickBot="1" x14ac:dyDescent="0.25">
      <c r="A92" s="46"/>
      <c r="B92" s="47"/>
      <c r="C92" s="99"/>
      <c r="D92" s="48"/>
      <c r="E92" s="48"/>
      <c r="F92" s="49"/>
      <c r="G92" s="48"/>
      <c r="H92" s="49"/>
      <c r="I92" s="51"/>
    </row>
    <row r="93" spans="1:9" s="52" customFormat="1" ht="12" hidden="1" customHeight="1" outlineLevel="1" x14ac:dyDescent="0.2">
      <c r="A93" s="60" t="s">
        <v>23</v>
      </c>
      <c r="B93" s="61">
        <f>ВПА_ФО_КП!B94</f>
        <v>0</v>
      </c>
      <c r="C93" s="101">
        <f>ВПА_ФО_КП!C94</f>
        <v>0</v>
      </c>
      <c r="D93" s="63">
        <f>ВПА_ФО_КП!D94</f>
        <v>0</v>
      </c>
      <c r="E93" s="64">
        <f>ВПА_ФО_КП!E94</f>
        <v>0</v>
      </c>
      <c r="F93" s="64">
        <f>ВПА_ФО_КП!F94</f>
        <v>0</v>
      </c>
      <c r="G93" s="65" t="e">
        <f>F93/B93</f>
        <v>#DIV/0!</v>
      </c>
      <c r="H93" s="62">
        <f>ВПА_ФО_КП!K94</f>
        <v>0</v>
      </c>
      <c r="I93" s="67">
        <f>ВПА_ФО_КП!L94</f>
        <v>0</v>
      </c>
    </row>
    <row r="94" spans="1:9" s="76" customFormat="1" ht="11.25" hidden="1" outlineLevel="2" x14ac:dyDescent="0.2">
      <c r="A94" s="68" t="s">
        <v>9</v>
      </c>
      <c r="B94" s="69">
        <f>ВПА_ФО_КП!B95</f>
        <v>0</v>
      </c>
      <c r="C94" s="102">
        <f>ВПА_ФО_КП!C95</f>
        <v>0</v>
      </c>
      <c r="D94" s="71">
        <f>ВПА_ФО_КП!D95</f>
        <v>0</v>
      </c>
      <c r="E94" s="72">
        <f>ВПА_ФО_КП!E95</f>
        <v>0</v>
      </c>
      <c r="F94" s="72">
        <f>ВПА_ФО_КП!F95</f>
        <v>0</v>
      </c>
      <c r="G94" s="73" t="e">
        <f>F94/B94</f>
        <v>#DIV/0!</v>
      </c>
      <c r="H94" s="70">
        <f>ВПА_ФО_КП!K95</f>
        <v>0</v>
      </c>
      <c r="I94" s="75">
        <f>ВПА_ФО_КП!L95</f>
        <v>0</v>
      </c>
    </row>
    <row r="95" spans="1:9" s="76" customFormat="1" ht="11.25" hidden="1" outlineLevel="2" x14ac:dyDescent="0.2">
      <c r="A95" s="85" t="s">
        <v>42</v>
      </c>
      <c r="B95" s="69">
        <f>ВПА_ФО_КП!B96</f>
        <v>0</v>
      </c>
      <c r="C95" s="102">
        <f>ВПА_ФО_КП!C96</f>
        <v>0</v>
      </c>
      <c r="D95" s="71">
        <f>ВПА_ФО_КП!D96</f>
        <v>0</v>
      </c>
      <c r="E95" s="72">
        <f>ВПА_ФО_КП!E96</f>
        <v>0</v>
      </c>
      <c r="F95" s="72">
        <f>ВПА_ФО_КП!F96</f>
        <v>0</v>
      </c>
      <c r="G95" s="73" t="e">
        <f>F95/B95</f>
        <v>#DIV/0!</v>
      </c>
      <c r="H95" s="70">
        <f>ВПА_ФО_КП!K96</f>
        <v>0</v>
      </c>
      <c r="I95" s="75">
        <f>ВПА_ФО_КП!L96</f>
        <v>0</v>
      </c>
    </row>
    <row r="96" spans="1:9" s="76" customFormat="1" ht="11.25" hidden="1" outlineLevel="2" x14ac:dyDescent="0.2">
      <c r="A96" s="85" t="s">
        <v>43</v>
      </c>
      <c r="B96" s="69">
        <f>ВПА_ФО_КП!B97</f>
        <v>0</v>
      </c>
      <c r="C96" s="102">
        <f>ВПА_ФО_КП!C97</f>
        <v>0</v>
      </c>
      <c r="D96" s="71">
        <f>ВПА_ФО_КП!D97</f>
        <v>0</v>
      </c>
      <c r="E96" s="72">
        <f>ВПА_ФО_КП!E97</f>
        <v>0</v>
      </c>
      <c r="F96" s="72">
        <f>ВПА_ФО_КП!F97</f>
        <v>0</v>
      </c>
      <c r="G96" s="73" t="e">
        <f>F96/B96</f>
        <v>#DIV/0!</v>
      </c>
      <c r="H96" s="70">
        <f>ВПА_ФО_КП!K97</f>
        <v>0</v>
      </c>
      <c r="I96" s="75">
        <f>ВПА_ФО_КП!L97</f>
        <v>0</v>
      </c>
    </row>
    <row r="97" spans="1:9" s="76" customFormat="1" hidden="1" outlineLevel="2" thickBot="1" x14ac:dyDescent="0.25">
      <c r="A97" s="77" t="s">
        <v>44</v>
      </c>
      <c r="B97" s="78">
        <f>ВПА_ФО_КП!B98</f>
        <v>10</v>
      </c>
      <c r="C97" s="103">
        <f>ВПА_ФО_КП!C98</f>
        <v>6695346.1200000001</v>
      </c>
      <c r="D97" s="80">
        <f>ВПА_ФО_КП!D98</f>
        <v>1359755.23</v>
      </c>
      <c r="E97" s="81">
        <f>ВПА_ФО_КП!E98</f>
        <v>0</v>
      </c>
      <c r="F97" s="81">
        <f>ВПА_ФО_КП!F98</f>
        <v>8055101.3499999996</v>
      </c>
      <c r="G97" s="82">
        <f>F97/B97</f>
        <v>805510.13500000001</v>
      </c>
      <c r="H97" s="79">
        <f>ВПА_ФО_КП!K98</f>
        <v>0</v>
      </c>
      <c r="I97" s="84">
        <f>ВПА_ФО_КП!L98</f>
        <v>0</v>
      </c>
    </row>
    <row r="98" spans="1:9" s="52" customFormat="1" ht="4.9000000000000004" hidden="1" customHeight="1" outlineLevel="1" thickBot="1" x14ac:dyDescent="0.25">
      <c r="A98" s="46"/>
      <c r="B98" s="47"/>
      <c r="C98" s="99"/>
      <c r="D98" s="48"/>
      <c r="E98" s="48"/>
      <c r="F98" s="49"/>
      <c r="G98" s="48"/>
      <c r="H98" s="49"/>
      <c r="I98" s="51"/>
    </row>
    <row r="99" spans="1:9" s="52" customFormat="1" ht="12" hidden="1" customHeight="1" outlineLevel="1" x14ac:dyDescent="0.2">
      <c r="A99" s="60" t="s">
        <v>10</v>
      </c>
      <c r="B99" s="61">
        <f>ВПА_ФО_КП!B100</f>
        <v>0</v>
      </c>
      <c r="C99" s="101">
        <f>ВПА_ФО_КП!C100</f>
        <v>0</v>
      </c>
      <c r="D99" s="63">
        <f>ВПА_ФО_КП!D100</f>
        <v>0</v>
      </c>
      <c r="E99" s="64">
        <f>ВПА_ФО_КП!E100</f>
        <v>0</v>
      </c>
      <c r="F99" s="64">
        <f>ВПА_ФО_КП!F100</f>
        <v>0</v>
      </c>
      <c r="G99" s="65" t="e">
        <f>F99/B99</f>
        <v>#DIV/0!</v>
      </c>
      <c r="H99" s="62">
        <f>ВПА_ФО_КП!K100</f>
        <v>0</v>
      </c>
      <c r="I99" s="67">
        <f>ВПА_ФО_КП!L100</f>
        <v>0</v>
      </c>
    </row>
    <row r="100" spans="1:9" s="76" customFormat="1" ht="11.25" hidden="1" outlineLevel="2" x14ac:dyDescent="0.2">
      <c r="A100" s="68" t="s">
        <v>11</v>
      </c>
      <c r="B100" s="69">
        <f>ВПА_ФО_КП!B101</f>
        <v>2</v>
      </c>
      <c r="C100" s="102">
        <f>ВПА_ФО_КП!C101</f>
        <v>1247056.3500000001</v>
      </c>
      <c r="D100" s="71">
        <f>ВПА_ФО_КП!D101</f>
        <v>66773.490000000005</v>
      </c>
      <c r="E100" s="72">
        <f>ВПА_ФО_КП!E101</f>
        <v>0</v>
      </c>
      <c r="F100" s="72">
        <f>ВПА_ФО_КП!F101</f>
        <v>1313829.8400000001</v>
      </c>
      <c r="G100" s="73">
        <f>F100/B100</f>
        <v>656914.92000000004</v>
      </c>
      <c r="H100" s="70">
        <f>ВПА_ФО_КП!K101</f>
        <v>0</v>
      </c>
      <c r="I100" s="75">
        <f>ВПА_ФО_КП!L101</f>
        <v>0</v>
      </c>
    </row>
    <row r="101" spans="1:9" s="76" customFormat="1" hidden="1" outlineLevel="2" thickBot="1" x14ac:dyDescent="0.25">
      <c r="A101" s="77" t="s">
        <v>24</v>
      </c>
      <c r="B101" s="78">
        <f>ВПА_ФО_КП!B102</f>
        <v>4</v>
      </c>
      <c r="C101" s="103"/>
      <c r="D101" s="80">
        <f>ВПА_ФО_КП!D102</f>
        <v>729826.1</v>
      </c>
      <c r="E101" s="81">
        <f>ВПА_ФО_КП!E102</f>
        <v>0</v>
      </c>
      <c r="F101" s="81">
        <f>ВПА_ФО_КП!F102</f>
        <v>4702666.88</v>
      </c>
      <c r="G101" s="82">
        <f>F101/B101</f>
        <v>1175666.72</v>
      </c>
      <c r="H101" s="79">
        <f>ВПА_ФО_КП!K102</f>
        <v>0</v>
      </c>
      <c r="I101" s="84">
        <f>ВПА_ФО_КП!L102</f>
        <v>0</v>
      </c>
    </row>
    <row r="102" spans="1:9" s="52" customFormat="1" ht="4.9000000000000004" hidden="1" customHeight="1" outlineLevel="1" thickBot="1" x14ac:dyDescent="0.25">
      <c r="A102" s="46"/>
      <c r="B102" s="47"/>
      <c r="C102" s="99"/>
      <c r="D102" s="48"/>
      <c r="E102" s="48"/>
      <c r="F102" s="49"/>
      <c r="G102" s="48"/>
      <c r="H102" s="49"/>
      <c r="I102" s="51"/>
    </row>
    <row r="103" spans="1:9" s="76" customFormat="1" hidden="1" outlineLevel="1" x14ac:dyDescent="0.2">
      <c r="A103" s="60" t="s">
        <v>55</v>
      </c>
      <c r="B103" s="61">
        <f>ВПА_ФО_КП!B104</f>
        <v>0</v>
      </c>
      <c r="C103" s="101">
        <f>ВПА_ФО_КП!C104</f>
        <v>0</v>
      </c>
      <c r="D103" s="63">
        <f>ВПА_ФО_КП!D104</f>
        <v>0</v>
      </c>
      <c r="E103" s="64">
        <f>ВПА_ФО_КП!E104</f>
        <v>0</v>
      </c>
      <c r="F103" s="64">
        <f>ВПА_ФО_КП!F104</f>
        <v>0</v>
      </c>
      <c r="G103" s="65" t="e">
        <f>F103/B103</f>
        <v>#DIV/0!</v>
      </c>
      <c r="H103" s="62">
        <f>ВПА_ФО_КП!K104</f>
        <v>0</v>
      </c>
      <c r="I103" s="67">
        <f>ВПА_ФО_КП!L104</f>
        <v>0</v>
      </c>
    </row>
    <row r="104" spans="1:9" s="76" customFormat="1" ht="11.25" hidden="1" outlineLevel="2" x14ac:dyDescent="0.2">
      <c r="A104" s="68" t="s">
        <v>56</v>
      </c>
      <c r="B104" s="69">
        <f>ВПА_ФО_КП!B105</f>
        <v>0</v>
      </c>
      <c r="C104" s="102">
        <f>ВПА_ФО_КП!C105</f>
        <v>0</v>
      </c>
      <c r="D104" s="71">
        <f>ВПА_ФО_КП!D105</f>
        <v>0</v>
      </c>
      <c r="E104" s="72">
        <f>ВПА_ФО_КП!E105</f>
        <v>0</v>
      </c>
      <c r="F104" s="72">
        <f>ВПА_ФО_КП!F105</f>
        <v>0</v>
      </c>
      <c r="G104" s="73" t="e">
        <f>F104/B104</f>
        <v>#DIV/0!</v>
      </c>
      <c r="H104" s="70">
        <f>ВПА_ФО_КП!K105</f>
        <v>0</v>
      </c>
      <c r="I104" s="75">
        <f>ВПА_ФО_КП!L105</f>
        <v>0</v>
      </c>
    </row>
    <row r="105" spans="1:9" s="76" customFormat="1" ht="11.25" hidden="1" outlineLevel="2" x14ac:dyDescent="0.2">
      <c r="A105" s="68" t="s">
        <v>57</v>
      </c>
      <c r="B105" s="69">
        <f>ВПА_ФО_КП!B106</f>
        <v>0</v>
      </c>
      <c r="C105" s="102">
        <f>ВПА_ФО_КП!C106</f>
        <v>0</v>
      </c>
      <c r="D105" s="71">
        <f>ВПА_ФО_КП!D106</f>
        <v>0</v>
      </c>
      <c r="E105" s="72">
        <f>ВПА_ФО_КП!E106</f>
        <v>0</v>
      </c>
      <c r="F105" s="72">
        <f>ВПА_ФО_КП!F106</f>
        <v>0</v>
      </c>
      <c r="G105" s="73" t="e">
        <f>F105/B105</f>
        <v>#DIV/0!</v>
      </c>
      <c r="H105" s="70">
        <f>ВПА_ФО_КП!K106</f>
        <v>0</v>
      </c>
      <c r="I105" s="75">
        <f>ВПА_ФО_КП!L106</f>
        <v>0</v>
      </c>
    </row>
    <row r="106" spans="1:9" s="76" customFormat="1" hidden="1" outlineLevel="2" thickBot="1" x14ac:dyDescent="0.25">
      <c r="A106" s="85" t="s">
        <v>16</v>
      </c>
      <c r="B106" s="78">
        <f>ВПА_ФО_КП!B107</f>
        <v>0</v>
      </c>
      <c r="C106" s="104">
        <f>ВПА_ФО_КП!C107</f>
        <v>0</v>
      </c>
      <c r="D106" s="88">
        <f>ВПА_ФО_КП!D107</f>
        <v>0</v>
      </c>
      <c r="E106" s="89">
        <f>ВПА_ФО_КП!E107</f>
        <v>0</v>
      </c>
      <c r="F106" s="89">
        <f>ВПА_ФО_КП!F107</f>
        <v>0</v>
      </c>
      <c r="G106" s="82" t="e">
        <f>F106/B106</f>
        <v>#DIV/0!</v>
      </c>
      <c r="H106" s="79">
        <f>ВПА_ФО_КП!K107</f>
        <v>0</v>
      </c>
      <c r="I106" s="84">
        <f>ВПА_ФО_КП!L107</f>
        <v>0</v>
      </c>
    </row>
    <row r="107" spans="1:9" s="52" customFormat="1" ht="4.9000000000000004" hidden="1" customHeight="1" outlineLevel="1" thickBot="1" x14ac:dyDescent="0.25">
      <c r="A107" s="46"/>
      <c r="B107" s="47"/>
      <c r="C107" s="99"/>
      <c r="D107" s="48"/>
      <c r="E107" s="48"/>
      <c r="F107" s="49"/>
      <c r="G107" s="48"/>
      <c r="H107" s="49"/>
      <c r="I107" s="51"/>
    </row>
    <row r="108" spans="1:9" s="52" customFormat="1" ht="12.75" collapsed="1" thickBot="1" x14ac:dyDescent="0.25">
      <c r="A108" s="105" t="s">
        <v>37</v>
      </c>
      <c r="B108" s="106">
        <f>ВПА_ФО_КП!B109</f>
        <v>334</v>
      </c>
      <c r="C108" s="107">
        <f>ВПА_ФО_КП!C109</f>
        <v>5446849.4900000002</v>
      </c>
      <c r="D108" s="108">
        <f>ВПА_ФО_КП!D109</f>
        <v>466996.5</v>
      </c>
      <c r="E108" s="109">
        <f>ВПА_ФО_КП!E109</f>
        <v>0</v>
      </c>
      <c r="F108" s="109">
        <f>ВПА_ФО_КП!F109</f>
        <v>5913845.9900000002</v>
      </c>
      <c r="G108" s="110">
        <f>F108/B108</f>
        <v>17706.125718562875</v>
      </c>
      <c r="H108" s="111">
        <f>ВПА_ФО_КП!K109</f>
        <v>12</v>
      </c>
      <c r="I108" s="112">
        <f>ВПА_ФО_КП!L109</f>
        <v>3</v>
      </c>
    </row>
    <row r="109" spans="1:9" s="52" customFormat="1" ht="4.9000000000000004" customHeight="1" thickBot="1" x14ac:dyDescent="0.25">
      <c r="A109" s="54"/>
      <c r="B109" s="55"/>
      <c r="C109" s="100"/>
      <c r="D109" s="56"/>
      <c r="E109" s="56"/>
      <c r="F109" s="57"/>
      <c r="G109" s="56"/>
      <c r="H109" s="57"/>
      <c r="I109" s="59"/>
    </row>
    <row r="110" spans="1:9" s="52" customFormat="1" ht="12.75" hidden="1" outlineLevel="1" thickBot="1" x14ac:dyDescent="0.25">
      <c r="A110" s="305" t="s">
        <v>36</v>
      </c>
      <c r="B110" s="306"/>
      <c r="C110" s="306"/>
      <c r="D110" s="306"/>
      <c r="E110" s="306"/>
      <c r="F110" s="306"/>
      <c r="G110" s="306"/>
      <c r="H110" s="306"/>
      <c r="I110" s="307"/>
    </row>
    <row r="111" spans="1:9" s="52" customFormat="1" ht="4.9000000000000004" hidden="1" customHeight="1" outlineLevel="1" thickBot="1" x14ac:dyDescent="0.25">
      <c r="A111" s="54"/>
      <c r="B111" s="55"/>
      <c r="C111" s="100"/>
      <c r="D111" s="56"/>
      <c r="E111" s="56"/>
      <c r="F111" s="57"/>
      <c r="G111" s="56"/>
      <c r="H111" s="57"/>
      <c r="I111" s="59"/>
    </row>
    <row r="112" spans="1:9" s="52" customFormat="1" ht="12" hidden="1" customHeight="1" outlineLevel="1" x14ac:dyDescent="0.2">
      <c r="A112" s="60" t="s">
        <v>27</v>
      </c>
      <c r="B112" s="61">
        <f>ВПА_ФО_КП!B113</f>
        <v>0</v>
      </c>
      <c r="C112" s="101">
        <f>ВПА_ФО_КП!C113</f>
        <v>0</v>
      </c>
      <c r="D112" s="63">
        <f>ВПА_ФО_КП!D113</f>
        <v>0</v>
      </c>
      <c r="E112" s="64">
        <f>ВПА_ФО_КП!E113</f>
        <v>0</v>
      </c>
      <c r="F112" s="64">
        <f>ВПА_ФО_КП!F113</f>
        <v>0</v>
      </c>
      <c r="G112" s="65" t="e">
        <f>F112/B112</f>
        <v>#DIV/0!</v>
      </c>
      <c r="H112" s="62">
        <f>ВПА_ФО_КП!K113</f>
        <v>0</v>
      </c>
      <c r="I112" s="67">
        <f>ВПА_ФО_КП!L113</f>
        <v>0</v>
      </c>
    </row>
    <row r="113" spans="1:9" s="76" customFormat="1" ht="11.25" hidden="1" outlineLevel="2" x14ac:dyDescent="0.2">
      <c r="A113" s="68" t="s">
        <v>25</v>
      </c>
      <c r="B113" s="69">
        <f>ВПА_ФО_КП!B114</f>
        <v>0</v>
      </c>
      <c r="C113" s="102">
        <f>ВПА_ФО_КП!C114</f>
        <v>0</v>
      </c>
      <c r="D113" s="71">
        <f>ВПА_ФО_КП!D114</f>
        <v>0</v>
      </c>
      <c r="E113" s="72">
        <f>ВПА_ФО_КП!E114</f>
        <v>0</v>
      </c>
      <c r="F113" s="72">
        <f>ВПА_ФО_КП!F114</f>
        <v>0</v>
      </c>
      <c r="G113" s="73" t="e">
        <f>F113/B113</f>
        <v>#DIV/0!</v>
      </c>
      <c r="H113" s="70">
        <f>ВПА_ФО_КП!K114</f>
        <v>0</v>
      </c>
      <c r="I113" s="75">
        <f>ВПА_ФО_КП!L114</f>
        <v>0</v>
      </c>
    </row>
    <row r="114" spans="1:9" s="76" customFormat="1" hidden="1" outlineLevel="2" thickBot="1" x14ac:dyDescent="0.25">
      <c r="A114" s="77" t="s">
        <v>26</v>
      </c>
      <c r="B114" s="78">
        <f>ВПА_ФО_КП!B115</f>
        <v>334</v>
      </c>
      <c r="C114" s="103">
        <f>ВПА_ФО_КП!C115</f>
        <v>5446849.4900000002</v>
      </c>
      <c r="D114" s="80">
        <f>ВПА_ФО_КП!D115</f>
        <v>466996.5</v>
      </c>
      <c r="E114" s="81">
        <f>ВПА_ФО_КП!E115</f>
        <v>0</v>
      </c>
      <c r="F114" s="81">
        <f>ВПА_ФО_КП!F115</f>
        <v>5913845.9900000002</v>
      </c>
      <c r="G114" s="82">
        <f>F114/B114</f>
        <v>17706.125718562875</v>
      </c>
      <c r="H114" s="79">
        <f>ВПА_ФО_КП!K115</f>
        <v>12</v>
      </c>
      <c r="I114" s="84">
        <f>ВПА_ФО_КП!L115</f>
        <v>3</v>
      </c>
    </row>
    <row r="115" spans="1:9" s="52" customFormat="1" ht="4.9000000000000004" hidden="1" customHeight="1" outlineLevel="1" thickBot="1" x14ac:dyDescent="0.25">
      <c r="A115" s="46"/>
      <c r="B115" s="47"/>
      <c r="C115" s="99"/>
      <c r="D115" s="48"/>
      <c r="E115" s="48"/>
      <c r="F115" s="49"/>
      <c r="G115" s="48"/>
      <c r="H115" s="49"/>
      <c r="I115" s="51"/>
    </row>
    <row r="116" spans="1:9" s="52" customFormat="1" ht="12" hidden="1" customHeight="1" outlineLevel="1" x14ac:dyDescent="0.2">
      <c r="A116" s="60" t="s">
        <v>20</v>
      </c>
      <c r="B116" s="61">
        <f>ВПА_ФО_КП!B117</f>
        <v>0</v>
      </c>
      <c r="C116" s="101">
        <f>ВПА_ФО_КП!C117</f>
        <v>0</v>
      </c>
      <c r="D116" s="63">
        <f>ВПА_ФО_КП!D117</f>
        <v>0</v>
      </c>
      <c r="E116" s="64">
        <f>ВПА_ФО_КП!E117</f>
        <v>0</v>
      </c>
      <c r="F116" s="64">
        <f>ВПА_ФО_КП!F117</f>
        <v>0</v>
      </c>
      <c r="G116" s="65" t="e">
        <f>F116/B116</f>
        <v>#DIV/0!</v>
      </c>
      <c r="H116" s="62">
        <f>ВПА_ФО_КП!K117</f>
        <v>0</v>
      </c>
      <c r="I116" s="67">
        <f>ВПА_ФО_КП!L117</f>
        <v>0</v>
      </c>
    </row>
    <row r="117" spans="1:9" s="76" customFormat="1" ht="11.25" hidden="1" outlineLevel="2" x14ac:dyDescent="0.2">
      <c r="A117" s="68" t="s">
        <v>3</v>
      </c>
      <c r="B117" s="69">
        <f>ВПА_ФО_КП!B118</f>
        <v>2</v>
      </c>
      <c r="C117" s="102">
        <f>ВПА_ФО_КП!C118</f>
        <v>3090559.64</v>
      </c>
      <c r="D117" s="71">
        <f>ВПА_ФО_КП!D118</f>
        <v>220610.32</v>
      </c>
      <c r="E117" s="72">
        <f>ВПА_ФО_КП!E118</f>
        <v>0</v>
      </c>
      <c r="F117" s="72">
        <f>ВПА_ФО_КП!F118</f>
        <v>3311169.96</v>
      </c>
      <c r="G117" s="73">
        <f>F117/B117</f>
        <v>1655584.98</v>
      </c>
      <c r="H117" s="70">
        <f>ВПА_ФО_КП!K118</f>
        <v>0</v>
      </c>
      <c r="I117" s="75">
        <f>ВПА_ФО_КП!L118</f>
        <v>0</v>
      </c>
    </row>
    <row r="118" spans="1:9" s="76" customFormat="1" ht="11.25" hidden="1" outlineLevel="2" x14ac:dyDescent="0.2">
      <c r="A118" s="68" t="s">
        <v>5</v>
      </c>
      <c r="B118" s="69">
        <f>ВПА_ФО_КП!B119</f>
        <v>0</v>
      </c>
      <c r="C118" s="102">
        <f>ВПА_ФО_КП!C119</f>
        <v>0</v>
      </c>
      <c r="D118" s="71">
        <f>ВПА_ФО_КП!D119</f>
        <v>0</v>
      </c>
      <c r="E118" s="72">
        <f>ВПА_ФО_КП!E119</f>
        <v>0</v>
      </c>
      <c r="F118" s="72">
        <f>ВПА_ФО_КП!F119</f>
        <v>0</v>
      </c>
      <c r="G118" s="73" t="e">
        <f>F118/B118</f>
        <v>#DIV/0!</v>
      </c>
      <c r="H118" s="70">
        <f>ВПА_ФО_КП!K119</f>
        <v>0</v>
      </c>
      <c r="I118" s="75">
        <f>ВПА_ФО_КП!L119</f>
        <v>0</v>
      </c>
    </row>
    <row r="119" spans="1:9" s="76" customFormat="1" ht="11.25" hidden="1" outlineLevel="2" x14ac:dyDescent="0.2">
      <c r="A119" s="85" t="s">
        <v>4</v>
      </c>
      <c r="B119" s="86">
        <f>ВПА_ФО_КП!B120</f>
        <v>332</v>
      </c>
      <c r="C119" s="104">
        <f>ВПА_ФО_КП!C120</f>
        <v>2356289.85</v>
      </c>
      <c r="D119" s="88">
        <f>ВПА_ФО_КП!D120</f>
        <v>246386.18</v>
      </c>
      <c r="E119" s="89">
        <f>ВПА_ФО_КП!E120</f>
        <v>0</v>
      </c>
      <c r="F119" s="89">
        <f>ВПА_ФО_КП!F120</f>
        <v>2602676.0300000003</v>
      </c>
      <c r="G119" s="90">
        <f>F119/B119</f>
        <v>7839.3856325301213</v>
      </c>
      <c r="H119" s="87">
        <f>ВПА_ФО_КП!K120</f>
        <v>12</v>
      </c>
      <c r="I119" s="92">
        <f>ВПА_ФО_КП!L120</f>
        <v>3</v>
      </c>
    </row>
    <row r="120" spans="1:9" s="76" customFormat="1" hidden="1" outlineLevel="2" thickBot="1" x14ac:dyDescent="0.25">
      <c r="A120" s="85" t="s">
        <v>16</v>
      </c>
      <c r="B120" s="78">
        <f>ВПА_ФО_КП!B121</f>
        <v>0</v>
      </c>
      <c r="C120" s="104">
        <f>ВПА_ФО_КП!C121</f>
        <v>0</v>
      </c>
      <c r="D120" s="88">
        <f>ВПА_ФО_КП!D121</f>
        <v>0</v>
      </c>
      <c r="E120" s="89">
        <f>ВПА_ФО_КП!E121</f>
        <v>0</v>
      </c>
      <c r="F120" s="89">
        <f>ВПА_ФО_КП!F121</f>
        <v>0</v>
      </c>
      <c r="G120" s="82" t="e">
        <f>F120/B120</f>
        <v>#DIV/0!</v>
      </c>
      <c r="H120" s="79">
        <f>ВПА_ФО_КП!K121</f>
        <v>0</v>
      </c>
      <c r="I120" s="84">
        <f>ВПА_ФО_КП!L121</f>
        <v>0</v>
      </c>
    </row>
    <row r="121" spans="1:9" ht="4.9000000000000004" hidden="1" customHeight="1" outlineLevel="1" thickBot="1" x14ac:dyDescent="0.25">
      <c r="A121" s="46"/>
      <c r="B121" s="47"/>
      <c r="C121" s="99"/>
      <c r="D121" s="48"/>
      <c r="E121" s="48"/>
      <c r="F121" s="49"/>
      <c r="G121" s="48"/>
      <c r="H121" s="49"/>
      <c r="I121" s="51"/>
    </row>
    <row r="122" spans="1:9" s="52" customFormat="1" hidden="1" outlineLevel="1" x14ac:dyDescent="0.2">
      <c r="A122" s="60" t="s">
        <v>38</v>
      </c>
      <c r="B122" s="61">
        <f>ВПА_ФО_КП!B123</f>
        <v>0</v>
      </c>
      <c r="C122" s="101">
        <f>ВПА_ФО_КП!C123</f>
        <v>0</v>
      </c>
      <c r="D122" s="63">
        <f>ВПА_ФО_КП!D123</f>
        <v>0</v>
      </c>
      <c r="E122" s="64">
        <f>ВПА_ФО_КП!E123</f>
        <v>0</v>
      </c>
      <c r="F122" s="64">
        <f>ВПА_ФО_КП!F123</f>
        <v>0</v>
      </c>
      <c r="G122" s="65" t="e">
        <f>F122/B122</f>
        <v>#DIV/0!</v>
      </c>
      <c r="H122" s="62">
        <f>ВПА_ФО_КП!K123</f>
        <v>0</v>
      </c>
      <c r="I122" s="67">
        <f>ВПА_ФО_КП!L123</f>
        <v>0</v>
      </c>
    </row>
    <row r="123" spans="1:9" s="76" customFormat="1" ht="11.25" hidden="1" outlineLevel="2" x14ac:dyDescent="0.2">
      <c r="A123" s="68" t="s">
        <v>39</v>
      </c>
      <c r="B123" s="69">
        <f>ВПА_ФО_КП!B124</f>
        <v>2</v>
      </c>
      <c r="C123" s="102">
        <f>ВПА_ФО_КП!C124</f>
        <v>3090559.64</v>
      </c>
      <c r="D123" s="71">
        <f>ВПА_ФО_КП!D124</f>
        <v>220610.32</v>
      </c>
      <c r="E123" s="72">
        <f>ВПА_ФО_КП!E124</f>
        <v>0</v>
      </c>
      <c r="F123" s="72">
        <f>ВПА_ФО_КП!F124</f>
        <v>3311169.96</v>
      </c>
      <c r="G123" s="73">
        <f>F123/B123</f>
        <v>1655584.98</v>
      </c>
      <c r="H123" s="70">
        <f>ВПА_ФО_КП!K124</f>
        <v>0</v>
      </c>
      <c r="I123" s="75">
        <f>ВПА_ФО_КП!L124</f>
        <v>0</v>
      </c>
    </row>
    <row r="124" spans="1:9" s="76" customFormat="1" ht="11.25" hidden="1" outlineLevel="2" x14ac:dyDescent="0.2">
      <c r="A124" s="68" t="s">
        <v>40</v>
      </c>
      <c r="B124" s="69">
        <f>ВПА_ФО_КП!B125</f>
        <v>265</v>
      </c>
      <c r="C124" s="102">
        <f>ВПА_ФО_КП!C125</f>
        <v>122144.43</v>
      </c>
      <c r="D124" s="71">
        <f>ВПА_ФО_КП!D125</f>
        <v>246386.18</v>
      </c>
      <c r="E124" s="72">
        <f>ВПА_ФО_КП!E125</f>
        <v>0</v>
      </c>
      <c r="F124" s="72">
        <f>ВПА_ФО_КП!F125</f>
        <v>368530.61</v>
      </c>
      <c r="G124" s="73">
        <f>F124/B124</f>
        <v>1390.6815471698112</v>
      </c>
      <c r="H124" s="70">
        <f>ВПА_ФО_КП!K125</f>
        <v>0</v>
      </c>
      <c r="I124" s="75">
        <f>ВПА_ФО_КП!L125</f>
        <v>3</v>
      </c>
    </row>
    <row r="125" spans="1:9" s="76" customFormat="1" ht="11.25" hidden="1" outlineLevel="2" x14ac:dyDescent="0.2">
      <c r="A125" s="68" t="s">
        <v>41</v>
      </c>
      <c r="B125" s="69">
        <f>ВПА_ФО_КП!B126</f>
        <v>67</v>
      </c>
      <c r="C125" s="102">
        <f>ВПА_ФО_КП!C126</f>
        <v>2234145.42</v>
      </c>
      <c r="D125" s="71">
        <f>ВПА_ФО_КП!D126</f>
        <v>0</v>
      </c>
      <c r="E125" s="72">
        <f>ВПА_ФО_КП!E126</f>
        <v>0</v>
      </c>
      <c r="F125" s="72">
        <f>ВПА_ФО_КП!F126</f>
        <v>2234145.42</v>
      </c>
      <c r="G125" s="73">
        <f>F125/B125</f>
        <v>33345.454029850742</v>
      </c>
      <c r="H125" s="70">
        <f>ВПА_ФО_КП!K126</f>
        <v>12</v>
      </c>
      <c r="I125" s="75">
        <f>ВПА_ФО_КП!L126</f>
        <v>0</v>
      </c>
    </row>
    <row r="126" spans="1:9" s="76" customFormat="1" hidden="1" outlineLevel="2" thickBot="1" x14ac:dyDescent="0.25">
      <c r="A126" s="77" t="s">
        <v>16</v>
      </c>
      <c r="B126" s="78">
        <f>ВПА_ФО_КП!B127</f>
        <v>0</v>
      </c>
      <c r="C126" s="103">
        <f>ВПА_ФО_КП!C127</f>
        <v>0</v>
      </c>
      <c r="D126" s="80">
        <f>ВПА_ФО_КП!D127</f>
        <v>0</v>
      </c>
      <c r="E126" s="81">
        <f>ВПА_ФО_КП!E127</f>
        <v>0</v>
      </c>
      <c r="F126" s="81">
        <f>ВПА_ФО_КП!F127</f>
        <v>0</v>
      </c>
      <c r="G126" s="82" t="e">
        <f>F126/B126</f>
        <v>#DIV/0!</v>
      </c>
      <c r="H126" s="79">
        <f>ВПА_ФО_КП!K127</f>
        <v>0</v>
      </c>
      <c r="I126" s="84">
        <f>ВПА_ФО_КП!L127</f>
        <v>0</v>
      </c>
    </row>
    <row r="127" spans="1:9" s="52" customFormat="1" ht="4.9000000000000004" hidden="1" customHeight="1" outlineLevel="1" thickBot="1" x14ac:dyDescent="0.25">
      <c r="A127" s="46"/>
      <c r="B127" s="47"/>
      <c r="C127" s="99"/>
      <c r="D127" s="48"/>
      <c r="E127" s="48"/>
      <c r="F127" s="49"/>
      <c r="G127" s="48"/>
      <c r="H127" s="49"/>
      <c r="I127" s="51"/>
    </row>
    <row r="128" spans="1:9" s="52" customFormat="1" ht="12" hidden="1" customHeight="1" outlineLevel="1" x14ac:dyDescent="0.2">
      <c r="A128" s="60" t="s">
        <v>22</v>
      </c>
      <c r="B128" s="61">
        <f>ВПА_ФО_КП!B129</f>
        <v>0</v>
      </c>
      <c r="C128" s="101">
        <f>ВПА_ФО_КП!C129</f>
        <v>0</v>
      </c>
      <c r="D128" s="63">
        <f>ВПА_ФО_КП!D129</f>
        <v>0</v>
      </c>
      <c r="E128" s="64">
        <f>ВПА_ФО_КП!E129</f>
        <v>0</v>
      </c>
      <c r="F128" s="64">
        <f>ВПА_ФО_КП!F129</f>
        <v>0</v>
      </c>
      <c r="G128" s="65" t="e">
        <f>F128/B128</f>
        <v>#DIV/0!</v>
      </c>
      <c r="H128" s="62">
        <f>ВПА_ФО_КП!K129</f>
        <v>0</v>
      </c>
      <c r="I128" s="67">
        <f>ВПА_ФО_КП!L129</f>
        <v>0</v>
      </c>
    </row>
    <row r="129" spans="1:9" s="76" customFormat="1" ht="11.25" hidden="1" outlineLevel="2" x14ac:dyDescent="0.2">
      <c r="A129" s="68" t="s">
        <v>17</v>
      </c>
      <c r="B129" s="69">
        <f>ВПА_ФО_КП!B130</f>
        <v>0</v>
      </c>
      <c r="C129" s="102">
        <f>ВПА_ФО_КП!C130</f>
        <v>0</v>
      </c>
      <c r="D129" s="71">
        <f>ВПА_ФО_КП!D130</f>
        <v>0</v>
      </c>
      <c r="E129" s="72">
        <f>ВПА_ФО_КП!E130</f>
        <v>0</v>
      </c>
      <c r="F129" s="72">
        <f>ВПА_ФО_КП!F130</f>
        <v>0</v>
      </c>
      <c r="G129" s="73" t="e">
        <f>F129/B129</f>
        <v>#DIV/0!</v>
      </c>
      <c r="H129" s="70">
        <f>ВПА_ФО_КП!K130</f>
        <v>0</v>
      </c>
      <c r="I129" s="75">
        <f>ВПА_ФО_КП!L130</f>
        <v>0</v>
      </c>
    </row>
    <row r="130" spans="1:9" s="76" customFormat="1" ht="11.25" hidden="1" outlineLevel="2" x14ac:dyDescent="0.2">
      <c r="A130" s="68" t="s">
        <v>18</v>
      </c>
      <c r="B130" s="69">
        <f>ВПА_ФО_КП!B131</f>
        <v>0</v>
      </c>
      <c r="C130" s="102">
        <f>ВПА_ФО_КП!C131</f>
        <v>0</v>
      </c>
      <c r="D130" s="71">
        <f>ВПА_ФО_КП!D131</f>
        <v>0</v>
      </c>
      <c r="E130" s="72">
        <f>ВПА_ФО_КП!E131</f>
        <v>0</v>
      </c>
      <c r="F130" s="72">
        <f>ВПА_ФО_КП!F131</f>
        <v>0</v>
      </c>
      <c r="G130" s="73" t="e">
        <f>F130/B130</f>
        <v>#DIV/0!</v>
      </c>
      <c r="H130" s="70">
        <f>ВПА_ФО_КП!K131</f>
        <v>0</v>
      </c>
      <c r="I130" s="75">
        <f>ВПА_ФО_КП!L131</f>
        <v>0</v>
      </c>
    </row>
    <row r="131" spans="1:9" s="76" customFormat="1" ht="11.25" hidden="1" outlineLevel="2" x14ac:dyDescent="0.2">
      <c r="A131" s="68" t="s">
        <v>19</v>
      </c>
      <c r="B131" s="69">
        <f>ВПА_ФО_КП!B132</f>
        <v>0</v>
      </c>
      <c r="C131" s="102">
        <f>ВПА_ФО_КП!C132</f>
        <v>0</v>
      </c>
      <c r="D131" s="71">
        <f>ВПА_ФО_КП!D132</f>
        <v>0</v>
      </c>
      <c r="E131" s="72">
        <f>ВПА_ФО_КП!E132</f>
        <v>0</v>
      </c>
      <c r="F131" s="72">
        <f>ВПА_ФО_КП!F132</f>
        <v>0</v>
      </c>
      <c r="G131" s="73" t="e">
        <f>F131/B131</f>
        <v>#DIV/0!</v>
      </c>
      <c r="H131" s="70">
        <f>ВПА_ФО_КП!K132</f>
        <v>0</v>
      </c>
      <c r="I131" s="75">
        <f>ВПА_ФО_КП!L132</f>
        <v>0</v>
      </c>
    </row>
    <row r="132" spans="1:9" s="76" customFormat="1" hidden="1" outlineLevel="2" thickBot="1" x14ac:dyDescent="0.25">
      <c r="A132" s="77" t="s">
        <v>16</v>
      </c>
      <c r="B132" s="78">
        <f>ВПА_ФО_КП!B133</f>
        <v>334</v>
      </c>
      <c r="C132" s="103">
        <f>ВПА_ФО_КП!C133</f>
        <v>5446849.4900000002</v>
      </c>
      <c r="D132" s="80">
        <f>ВПА_ФО_КП!D133</f>
        <v>466996.5</v>
      </c>
      <c r="E132" s="81">
        <f>ВПА_ФО_КП!E133</f>
        <v>0</v>
      </c>
      <c r="F132" s="81">
        <f>ВПА_ФО_КП!F133</f>
        <v>5913845.9900000002</v>
      </c>
      <c r="G132" s="82">
        <f>F132/B132</f>
        <v>17706.125718562875</v>
      </c>
      <c r="H132" s="79">
        <f>ВПА_ФО_КП!K133</f>
        <v>12</v>
      </c>
      <c r="I132" s="84">
        <f>ВПА_ФО_КП!L133</f>
        <v>3</v>
      </c>
    </row>
    <row r="133" spans="1:9" s="52" customFormat="1" ht="4.9000000000000004" hidden="1" customHeight="1" outlineLevel="1" thickBot="1" x14ac:dyDescent="0.25">
      <c r="A133" s="46"/>
      <c r="B133" s="47"/>
      <c r="C133" s="99"/>
      <c r="D133" s="48"/>
      <c r="E133" s="48"/>
      <c r="F133" s="49"/>
      <c r="G133" s="48"/>
      <c r="H133" s="49"/>
      <c r="I133" s="51"/>
    </row>
    <row r="134" spans="1:9" s="52" customFormat="1" ht="12" hidden="1" customHeight="1" outlineLevel="1" x14ac:dyDescent="0.2">
      <c r="A134" s="60" t="s">
        <v>30</v>
      </c>
      <c r="B134" s="61">
        <f>ВПА_ФО_КП!B135</f>
        <v>0</v>
      </c>
      <c r="C134" s="101">
        <f>ВПА_ФО_КП!C135</f>
        <v>0</v>
      </c>
      <c r="D134" s="63">
        <f>ВПА_ФО_КП!D135</f>
        <v>0</v>
      </c>
      <c r="E134" s="64">
        <f>ВПА_ФО_КП!E135</f>
        <v>0</v>
      </c>
      <c r="F134" s="64">
        <f>ВПА_ФО_КП!F135</f>
        <v>0</v>
      </c>
      <c r="G134" s="65" t="e">
        <f>F134/B134</f>
        <v>#DIV/0!</v>
      </c>
      <c r="H134" s="62">
        <f>ВПА_ФО_КП!K135</f>
        <v>0</v>
      </c>
      <c r="I134" s="67">
        <f>ВПА_ФО_КП!L135</f>
        <v>0</v>
      </c>
    </row>
    <row r="135" spans="1:9" s="76" customFormat="1" ht="11.25" hidden="1" outlineLevel="2" x14ac:dyDescent="0.2">
      <c r="A135" s="68" t="s">
        <v>28</v>
      </c>
      <c r="B135" s="69">
        <f>ВПА_ФО_КП!B136</f>
        <v>0</v>
      </c>
      <c r="C135" s="102">
        <f>ВПА_ФО_КП!C136</f>
        <v>0</v>
      </c>
      <c r="D135" s="71">
        <f>ВПА_ФО_КП!D136</f>
        <v>0</v>
      </c>
      <c r="E135" s="72">
        <f>ВПА_ФО_КП!E136</f>
        <v>0</v>
      </c>
      <c r="F135" s="72">
        <f>ВПА_ФО_КП!F136</f>
        <v>0</v>
      </c>
      <c r="G135" s="73" t="e">
        <f>F135/B135</f>
        <v>#DIV/0!</v>
      </c>
      <c r="H135" s="70">
        <f>ВПА_ФО_КП!K136</f>
        <v>0</v>
      </c>
      <c r="I135" s="75">
        <f>ВПА_ФО_КП!L136</f>
        <v>0</v>
      </c>
    </row>
    <row r="136" spans="1:9" s="76" customFormat="1" ht="11.25" hidden="1" outlineLevel="2" x14ac:dyDescent="0.2">
      <c r="A136" s="68" t="s">
        <v>46</v>
      </c>
      <c r="B136" s="69">
        <f>ВПА_ФО_КП!B137</f>
        <v>69</v>
      </c>
      <c r="C136" s="102">
        <f>ВПА_ФО_КП!C137</f>
        <v>5324705.0600000005</v>
      </c>
      <c r="D136" s="71">
        <f>ВПА_ФО_КП!D137</f>
        <v>220610.32</v>
      </c>
      <c r="E136" s="72">
        <f>ВПА_ФО_КП!E137</f>
        <v>0</v>
      </c>
      <c r="F136" s="72">
        <f>ВПА_ФО_КП!F137</f>
        <v>5545315.3800000008</v>
      </c>
      <c r="G136" s="73">
        <f>F136/B136</f>
        <v>80366.889565217396</v>
      </c>
      <c r="H136" s="70">
        <f>ВПА_ФО_КП!K137</f>
        <v>12</v>
      </c>
      <c r="I136" s="75">
        <f>ВПА_ФО_КП!L137</f>
        <v>0</v>
      </c>
    </row>
    <row r="137" spans="1:9" s="76" customFormat="1" ht="11.25" hidden="1" outlineLevel="2" x14ac:dyDescent="0.2">
      <c r="A137" s="68" t="s">
        <v>45</v>
      </c>
      <c r="B137" s="69">
        <f>ВПА_ФО_КП!B138</f>
        <v>265</v>
      </c>
      <c r="C137" s="102">
        <f>ВПА_ФО_КП!C138</f>
        <v>122144.43</v>
      </c>
      <c r="D137" s="71">
        <f>ВПА_ФО_КП!D138</f>
        <v>246386.18</v>
      </c>
      <c r="E137" s="72">
        <f>ВПА_ФО_КП!E138</f>
        <v>0</v>
      </c>
      <c r="F137" s="72">
        <f>ВПА_ФО_КП!F138</f>
        <v>368530.61</v>
      </c>
      <c r="G137" s="73">
        <f>F137/B137</f>
        <v>1390.6815471698112</v>
      </c>
      <c r="H137" s="70">
        <f>ВПА_ФО_КП!K138</f>
        <v>0</v>
      </c>
      <c r="I137" s="75">
        <f>ВПА_ФО_КП!L138</f>
        <v>3</v>
      </c>
    </row>
    <row r="138" spans="1:9" s="76" customFormat="1" hidden="1" outlineLevel="2" thickBot="1" x14ac:dyDescent="0.25">
      <c r="A138" s="77" t="s">
        <v>51</v>
      </c>
      <c r="B138" s="78">
        <f>ВПА_ФО_КП!B139</f>
        <v>0</v>
      </c>
      <c r="C138" s="103">
        <f>ВПА_ФО_КП!C139</f>
        <v>0</v>
      </c>
      <c r="D138" s="80">
        <f>ВПА_ФО_КП!D139</f>
        <v>0</v>
      </c>
      <c r="E138" s="81">
        <f>ВПА_ФО_КП!E139</f>
        <v>0</v>
      </c>
      <c r="F138" s="81">
        <f>ВПА_ФО_КП!F139</f>
        <v>0</v>
      </c>
      <c r="G138" s="82" t="e">
        <f>F138/B138</f>
        <v>#DIV/0!</v>
      </c>
      <c r="H138" s="79">
        <f>ВПА_ФО_КП!K139</f>
        <v>0</v>
      </c>
      <c r="I138" s="84">
        <f>ВПА_ФО_КП!L139</f>
        <v>0</v>
      </c>
    </row>
    <row r="139" spans="1:9" s="52" customFormat="1" ht="4.9000000000000004" hidden="1" customHeight="1" outlineLevel="1" thickBot="1" x14ac:dyDescent="0.25">
      <c r="A139" s="46"/>
      <c r="B139" s="47"/>
      <c r="C139" s="99"/>
      <c r="D139" s="48"/>
      <c r="E139" s="48"/>
      <c r="F139" s="49"/>
      <c r="G139" s="48"/>
      <c r="H139" s="49"/>
      <c r="I139" s="51"/>
    </row>
    <row r="140" spans="1:9" s="52" customFormat="1" ht="12" hidden="1" customHeight="1" outlineLevel="1" x14ac:dyDescent="0.2">
      <c r="A140" s="60" t="s">
        <v>23</v>
      </c>
      <c r="B140" s="61">
        <f>ВПА_ФО_КП!B141</f>
        <v>0</v>
      </c>
      <c r="C140" s="101">
        <f>ВПА_ФО_КП!C141</f>
        <v>0</v>
      </c>
      <c r="D140" s="63">
        <f>ВПА_ФО_КП!D141</f>
        <v>0</v>
      </c>
      <c r="E140" s="64">
        <f>ВПА_ФО_КП!E141</f>
        <v>0</v>
      </c>
      <c r="F140" s="64">
        <f>ВПА_ФО_КП!F141</f>
        <v>0</v>
      </c>
      <c r="G140" s="65" t="e">
        <f>F140/B140</f>
        <v>#DIV/0!</v>
      </c>
      <c r="H140" s="62">
        <f>ВПА_ФО_КП!K141</f>
        <v>0</v>
      </c>
      <c r="I140" s="67">
        <f>ВПА_ФО_КП!L141</f>
        <v>0</v>
      </c>
    </row>
    <row r="141" spans="1:9" s="76" customFormat="1" ht="11.25" hidden="1" outlineLevel="2" x14ac:dyDescent="0.2">
      <c r="A141" s="68" t="s">
        <v>9</v>
      </c>
      <c r="B141" s="69">
        <f>ВПА_ФО_КП!B142</f>
        <v>0</v>
      </c>
      <c r="C141" s="102">
        <f>ВПА_ФО_КП!C142</f>
        <v>0</v>
      </c>
      <c r="D141" s="71">
        <f>ВПА_ФО_КП!D142</f>
        <v>0</v>
      </c>
      <c r="E141" s="72">
        <f>ВПА_ФО_КП!E142</f>
        <v>0</v>
      </c>
      <c r="F141" s="72">
        <f>ВПА_ФО_КП!F142</f>
        <v>0</v>
      </c>
      <c r="G141" s="73" t="e">
        <f>F141/B141</f>
        <v>#DIV/0!</v>
      </c>
      <c r="H141" s="70">
        <f>ВПА_ФО_КП!K142</f>
        <v>0</v>
      </c>
      <c r="I141" s="75">
        <f>ВПА_ФО_КП!L142</f>
        <v>0</v>
      </c>
    </row>
    <row r="142" spans="1:9" s="76" customFormat="1" ht="11.25" hidden="1" outlineLevel="2" x14ac:dyDescent="0.2">
      <c r="A142" s="68" t="s">
        <v>42</v>
      </c>
      <c r="B142" s="69">
        <f>ВПА_ФО_КП!B143</f>
        <v>0</v>
      </c>
      <c r="C142" s="102">
        <f>ВПА_ФО_КП!C143</f>
        <v>0</v>
      </c>
      <c r="D142" s="71">
        <f>ВПА_ФО_КП!D143</f>
        <v>0</v>
      </c>
      <c r="E142" s="72">
        <f>ВПА_ФО_КП!E143</f>
        <v>0</v>
      </c>
      <c r="F142" s="72">
        <f>ВПА_ФО_КП!F143</f>
        <v>0</v>
      </c>
      <c r="G142" s="73" t="e">
        <f>F142/B142</f>
        <v>#DIV/0!</v>
      </c>
      <c r="H142" s="70">
        <f>ВПА_ФО_КП!K143</f>
        <v>0</v>
      </c>
      <c r="I142" s="75">
        <f>ВПА_ФО_КП!L143</f>
        <v>0</v>
      </c>
    </row>
    <row r="143" spans="1:9" s="76" customFormat="1" ht="11.25" hidden="1" outlineLevel="2" x14ac:dyDescent="0.2">
      <c r="A143" s="68" t="s">
        <v>43</v>
      </c>
      <c r="B143" s="69">
        <f>ВПА_ФО_КП!B144</f>
        <v>0</v>
      </c>
      <c r="C143" s="102">
        <f>ВПА_ФО_КП!C144</f>
        <v>0</v>
      </c>
      <c r="D143" s="71">
        <f>ВПА_ФО_КП!D144</f>
        <v>0</v>
      </c>
      <c r="E143" s="72">
        <f>ВПА_ФО_КП!E144</f>
        <v>0</v>
      </c>
      <c r="F143" s="72">
        <f>ВПА_ФО_КП!F144</f>
        <v>0</v>
      </c>
      <c r="G143" s="73" t="e">
        <f>F143/B143</f>
        <v>#DIV/0!</v>
      </c>
      <c r="H143" s="70">
        <f>ВПА_ФО_КП!K144</f>
        <v>0</v>
      </c>
      <c r="I143" s="75">
        <f>ВПА_ФО_КП!L144</f>
        <v>0</v>
      </c>
    </row>
    <row r="144" spans="1:9" s="76" customFormat="1" hidden="1" outlineLevel="2" thickBot="1" x14ac:dyDescent="0.25">
      <c r="A144" s="77" t="s">
        <v>44</v>
      </c>
      <c r="B144" s="78">
        <f>ВПА_ФО_КП!B145</f>
        <v>334</v>
      </c>
      <c r="C144" s="103">
        <f>ВПА_ФО_КП!C145</f>
        <v>5446849.4900000002</v>
      </c>
      <c r="D144" s="80">
        <f>ВПА_ФО_КП!D145</f>
        <v>466996.5</v>
      </c>
      <c r="E144" s="81">
        <f>ВПА_ФО_КП!E145</f>
        <v>0</v>
      </c>
      <c r="F144" s="81">
        <f>ВПА_ФО_КП!F145</f>
        <v>5913845.9900000002</v>
      </c>
      <c r="G144" s="82">
        <f>F144/B144</f>
        <v>17706.125718562875</v>
      </c>
      <c r="H144" s="79">
        <f>ВПА_ФО_КП!K145</f>
        <v>12</v>
      </c>
      <c r="I144" s="84">
        <f>ВПА_ФО_КП!L145</f>
        <v>3</v>
      </c>
    </row>
    <row r="145" spans="1:9" s="52" customFormat="1" ht="4.9000000000000004" hidden="1" customHeight="1" outlineLevel="1" thickBot="1" x14ac:dyDescent="0.25">
      <c r="A145" s="46"/>
      <c r="B145" s="47"/>
      <c r="C145" s="99"/>
      <c r="D145" s="48"/>
      <c r="E145" s="48"/>
      <c r="F145" s="49"/>
      <c r="G145" s="48"/>
      <c r="H145" s="49"/>
      <c r="I145" s="51"/>
    </row>
    <row r="146" spans="1:9" s="52" customFormat="1" ht="12" hidden="1" customHeight="1" outlineLevel="1" x14ac:dyDescent="0.2">
      <c r="A146" s="60" t="s">
        <v>10</v>
      </c>
      <c r="B146" s="61">
        <f>ВПА_ФО_КП!B147</f>
        <v>0</v>
      </c>
      <c r="C146" s="101">
        <f>ВПА_ФО_КП!C147</f>
        <v>0</v>
      </c>
      <c r="D146" s="63">
        <f>ВПА_ФО_КП!D147</f>
        <v>0</v>
      </c>
      <c r="E146" s="64">
        <f>ВПА_ФО_КП!E147</f>
        <v>0</v>
      </c>
      <c r="F146" s="64">
        <f>ВПА_ФО_КП!F147</f>
        <v>0</v>
      </c>
      <c r="G146" s="65" t="e">
        <f>F146/B146</f>
        <v>#DIV/0!</v>
      </c>
      <c r="H146" s="62">
        <f>ВПА_ФО_КП!K147</f>
        <v>0</v>
      </c>
      <c r="I146" s="67">
        <f>ВПА_ФО_КП!L147</f>
        <v>0</v>
      </c>
    </row>
    <row r="147" spans="1:9" s="76" customFormat="1" ht="11.25" hidden="1" outlineLevel="2" x14ac:dyDescent="0.2">
      <c r="A147" s="68" t="s">
        <v>11</v>
      </c>
      <c r="B147" s="69">
        <f>ВПА_ФО_КП!B148</f>
        <v>0</v>
      </c>
      <c r="C147" s="102">
        <f>ВПА_ФО_КП!C148</f>
        <v>0</v>
      </c>
      <c r="D147" s="71">
        <f>ВПА_ФО_КП!D148</f>
        <v>0</v>
      </c>
      <c r="E147" s="72">
        <f>ВПА_ФО_КП!E148</f>
        <v>0</v>
      </c>
      <c r="F147" s="72">
        <f>ВПА_ФО_КП!F148</f>
        <v>0</v>
      </c>
      <c r="G147" s="73" t="e">
        <f>F147/B147</f>
        <v>#DIV/0!</v>
      </c>
      <c r="H147" s="70">
        <f>ВПА_ФО_КП!K148</f>
        <v>0</v>
      </c>
      <c r="I147" s="75">
        <f>ВПА_ФО_КП!L148</f>
        <v>0</v>
      </c>
    </row>
    <row r="148" spans="1:9" s="76" customFormat="1" hidden="1" outlineLevel="2" thickBot="1" x14ac:dyDescent="0.25">
      <c r="A148" s="77" t="s">
        <v>24</v>
      </c>
      <c r="B148" s="78">
        <f>ВПА_ФО_КП!B149</f>
        <v>0</v>
      </c>
      <c r="C148" s="103">
        <f>ВПА_ФО_КП!C149</f>
        <v>0</v>
      </c>
      <c r="D148" s="80">
        <f>ВПА_ФО_КП!D149</f>
        <v>0</v>
      </c>
      <c r="E148" s="81">
        <f>ВПА_ФО_КП!E149</f>
        <v>0</v>
      </c>
      <c r="F148" s="81">
        <f>ВПА_ФО_КП!F149</f>
        <v>0</v>
      </c>
      <c r="G148" s="82" t="e">
        <f>F148/B148</f>
        <v>#DIV/0!</v>
      </c>
      <c r="H148" s="79">
        <f>ВПА_ФО_КП!K149</f>
        <v>0</v>
      </c>
      <c r="I148" s="84">
        <f>ВПА_ФО_КП!L149</f>
        <v>0</v>
      </c>
    </row>
    <row r="149" spans="1:9" s="52" customFormat="1" ht="4.9000000000000004" hidden="1" customHeight="1" outlineLevel="1" thickBot="1" x14ac:dyDescent="0.25">
      <c r="A149" s="46"/>
      <c r="B149" s="47"/>
      <c r="C149" s="99"/>
      <c r="D149" s="48"/>
      <c r="E149" s="48"/>
      <c r="F149" s="49"/>
      <c r="G149" s="48"/>
      <c r="H149" s="49"/>
      <c r="I149" s="51"/>
    </row>
    <row r="150" spans="1:9" s="76" customFormat="1" hidden="1" outlineLevel="1" x14ac:dyDescent="0.2">
      <c r="A150" s="60" t="s">
        <v>55</v>
      </c>
      <c r="B150" s="61">
        <f>ВПА_ФО_КП!B151</f>
        <v>0</v>
      </c>
      <c r="C150" s="101">
        <f>ВПА_ФО_КП!C151</f>
        <v>0</v>
      </c>
      <c r="D150" s="63">
        <f>ВПА_ФО_КП!D151</f>
        <v>0</v>
      </c>
      <c r="E150" s="64">
        <f>ВПА_ФО_КП!E151</f>
        <v>0</v>
      </c>
      <c r="F150" s="64">
        <f>ВПА_ФО_КП!F151</f>
        <v>0</v>
      </c>
      <c r="G150" s="65" t="e">
        <f>F150/B150</f>
        <v>#DIV/0!</v>
      </c>
      <c r="H150" s="62">
        <f>ВПА_ФО_КП!K151</f>
        <v>0</v>
      </c>
      <c r="I150" s="67">
        <f>ВПА_ФО_КП!L151</f>
        <v>0</v>
      </c>
    </row>
    <row r="151" spans="1:9" s="76" customFormat="1" ht="11.25" hidden="1" outlineLevel="2" x14ac:dyDescent="0.2">
      <c r="A151" s="68" t="s">
        <v>56</v>
      </c>
      <c r="B151" s="69">
        <f>ВПА_ФО_КП!B152</f>
        <v>0</v>
      </c>
      <c r="C151" s="102">
        <f>ВПА_ФО_КП!C152</f>
        <v>0</v>
      </c>
      <c r="D151" s="71">
        <f>ВПА_ФО_КП!D152</f>
        <v>0</v>
      </c>
      <c r="E151" s="72">
        <f>ВПА_ФО_КП!E152</f>
        <v>0</v>
      </c>
      <c r="F151" s="72">
        <f>ВПА_ФО_КП!F152</f>
        <v>0</v>
      </c>
      <c r="G151" s="73" t="e">
        <f>F151/B151</f>
        <v>#DIV/0!</v>
      </c>
      <c r="H151" s="70">
        <f>ВПА_ФО_КП!K152</f>
        <v>0</v>
      </c>
      <c r="I151" s="75">
        <f>ВПА_ФО_КП!L152</f>
        <v>0</v>
      </c>
    </row>
    <row r="152" spans="1:9" s="76" customFormat="1" ht="11.25" hidden="1" outlineLevel="2" x14ac:dyDescent="0.2">
      <c r="A152" s="68" t="s">
        <v>57</v>
      </c>
      <c r="B152" s="69">
        <f>ВПА_ФО_КП!B153</f>
        <v>67</v>
      </c>
      <c r="C152" s="102">
        <f>ВПА_ФО_КП!C153</f>
        <v>2234145.42</v>
      </c>
      <c r="D152" s="71">
        <f>ВПА_ФО_КП!D153</f>
        <v>0</v>
      </c>
      <c r="E152" s="72">
        <f>ВПА_ФО_КП!E153</f>
        <v>0</v>
      </c>
      <c r="F152" s="72">
        <f>ВПА_ФО_КП!F153</f>
        <v>2234145.42</v>
      </c>
      <c r="G152" s="73">
        <f>F152/B152</f>
        <v>33345.454029850742</v>
      </c>
      <c r="H152" s="70">
        <f>ВПА_ФО_КП!K153</f>
        <v>12</v>
      </c>
      <c r="I152" s="75">
        <f>ВПА_ФО_КП!L153</f>
        <v>0</v>
      </c>
    </row>
    <row r="153" spans="1:9" s="76" customFormat="1" hidden="1" outlineLevel="2" thickBot="1" x14ac:dyDescent="0.25">
      <c r="A153" s="85" t="s">
        <v>16</v>
      </c>
      <c r="B153" s="78">
        <f>ВПА_ФО_КП!B154</f>
        <v>0</v>
      </c>
      <c r="C153" s="104">
        <f>ВПА_ФО_КП!C154</f>
        <v>0</v>
      </c>
      <c r="D153" s="88">
        <f>ВПА_ФО_КП!D154</f>
        <v>0</v>
      </c>
      <c r="E153" s="89">
        <f>ВПА_ФО_КП!E154</f>
        <v>0</v>
      </c>
      <c r="F153" s="89">
        <f>ВПА_ФО_КП!F154</f>
        <v>0</v>
      </c>
      <c r="G153" s="82" t="e">
        <f>F153/B153</f>
        <v>#DIV/0!</v>
      </c>
      <c r="H153" s="79">
        <f>ВПА_ФО_КП!K154</f>
        <v>0</v>
      </c>
      <c r="I153" s="84">
        <f>ВПА_ФО_КП!L154</f>
        <v>0</v>
      </c>
    </row>
    <row r="154" spans="1:9" s="52" customFormat="1" ht="4.9000000000000004" hidden="1" customHeight="1" outlineLevel="1" thickBot="1" x14ac:dyDescent="0.25">
      <c r="A154" s="46"/>
      <c r="B154" s="47"/>
      <c r="C154" s="99"/>
      <c r="D154" s="48"/>
      <c r="E154" s="48"/>
      <c r="F154" s="49"/>
      <c r="G154" s="48"/>
      <c r="H154" s="49"/>
      <c r="I154" s="51"/>
    </row>
    <row r="155" spans="1:9" s="52" customFormat="1" ht="12" customHeight="1" collapsed="1" thickBot="1" x14ac:dyDescent="0.25">
      <c r="A155" s="105" t="s">
        <v>49</v>
      </c>
      <c r="B155" s="106">
        <f>ВПА_ФО_КП!B156</f>
        <v>2</v>
      </c>
      <c r="C155" s="107">
        <f>ВПА_ФО_КП!C156</f>
        <v>1006375</v>
      </c>
      <c r="D155" s="108">
        <f>ВПА_ФО_КП!D156</f>
        <v>1008042.08</v>
      </c>
      <c r="E155" s="109">
        <f>ВПА_ФО_КП!E156</f>
        <v>0</v>
      </c>
      <c r="F155" s="109">
        <f>ВПА_ФО_КП!F156</f>
        <v>2014417.08</v>
      </c>
      <c r="G155" s="110">
        <f>F155/B155</f>
        <v>1007208.54</v>
      </c>
      <c r="H155" s="111">
        <f>ВПА_ФО_КП!K156</f>
        <v>0</v>
      </c>
      <c r="I155" s="112">
        <f>ВПА_ФО_КП!L156</f>
        <v>0</v>
      </c>
    </row>
    <row r="156" spans="1:9" s="52" customFormat="1" ht="4.9000000000000004" customHeight="1" thickBot="1" x14ac:dyDescent="0.25">
      <c r="A156" s="54"/>
      <c r="B156" s="55"/>
      <c r="C156" s="100"/>
      <c r="D156" s="56"/>
      <c r="E156" s="56"/>
      <c r="F156" s="57"/>
      <c r="G156" s="56"/>
      <c r="H156" s="57"/>
      <c r="I156" s="59"/>
    </row>
    <row r="157" spans="1:9" s="52" customFormat="1" ht="12.75" hidden="1" outlineLevel="1" thickBot="1" x14ac:dyDescent="0.25">
      <c r="A157" s="305" t="s">
        <v>48</v>
      </c>
      <c r="B157" s="306"/>
      <c r="C157" s="306"/>
      <c r="D157" s="306"/>
      <c r="E157" s="306"/>
      <c r="F157" s="306"/>
      <c r="G157" s="306"/>
      <c r="H157" s="306"/>
      <c r="I157" s="307"/>
    </row>
    <row r="158" spans="1:9" s="52" customFormat="1" ht="4.9000000000000004" hidden="1" customHeight="1" outlineLevel="1" thickBot="1" x14ac:dyDescent="0.25">
      <c r="A158" s="54"/>
      <c r="B158" s="55"/>
      <c r="C158" s="100"/>
      <c r="D158" s="56"/>
      <c r="E158" s="56"/>
      <c r="F158" s="57"/>
      <c r="G158" s="56"/>
      <c r="H158" s="57"/>
      <c r="I158" s="59"/>
    </row>
    <row r="159" spans="1:9" s="52" customFormat="1" ht="12" hidden="1" customHeight="1" outlineLevel="1" x14ac:dyDescent="0.2">
      <c r="A159" s="60" t="s">
        <v>27</v>
      </c>
      <c r="B159" s="61">
        <f>ВПА_ФО_КП!B160</f>
        <v>0</v>
      </c>
      <c r="C159" s="101">
        <f>ВПА_ФО_КП!C160</f>
        <v>0</v>
      </c>
      <c r="D159" s="63">
        <f>ВПА_ФО_КП!D160</f>
        <v>0</v>
      </c>
      <c r="E159" s="64">
        <f>ВПА_ФО_КП!E160</f>
        <v>0</v>
      </c>
      <c r="F159" s="64">
        <f>ВПА_ФО_КП!F160</f>
        <v>0</v>
      </c>
      <c r="G159" s="65" t="e">
        <f>F159/B159</f>
        <v>#DIV/0!</v>
      </c>
      <c r="H159" s="62">
        <f>ВПА_ФО_КП!K160</f>
        <v>0</v>
      </c>
      <c r="I159" s="67">
        <f>ВПА_ФО_КП!L160</f>
        <v>0</v>
      </c>
    </row>
    <row r="160" spans="1:9" s="76" customFormat="1" ht="11.25" hidden="1" outlineLevel="2" x14ac:dyDescent="0.2">
      <c r="A160" s="68" t="s">
        <v>25</v>
      </c>
      <c r="B160" s="69">
        <f>ВПА_ФО_КП!B161</f>
        <v>0</v>
      </c>
      <c r="C160" s="102">
        <f>ВПА_ФО_КП!C161</f>
        <v>0</v>
      </c>
      <c r="D160" s="71">
        <f>ВПА_ФО_КП!D161</f>
        <v>0</v>
      </c>
      <c r="E160" s="72">
        <f>ВПА_ФО_КП!E161</f>
        <v>0</v>
      </c>
      <c r="F160" s="72">
        <f>ВПА_ФО_КП!F161</f>
        <v>0</v>
      </c>
      <c r="G160" s="73" t="e">
        <f>F160/B160</f>
        <v>#DIV/0!</v>
      </c>
      <c r="H160" s="70">
        <f>ВПА_ФО_КП!K161</f>
        <v>0</v>
      </c>
      <c r="I160" s="75">
        <f>ВПА_ФО_КП!L161</f>
        <v>0</v>
      </c>
    </row>
    <row r="161" spans="1:9" s="76" customFormat="1" hidden="1" outlineLevel="2" thickBot="1" x14ac:dyDescent="0.25">
      <c r="A161" s="77" t="s">
        <v>26</v>
      </c>
      <c r="B161" s="78">
        <f>ВПА_ФО_КП!B162</f>
        <v>0</v>
      </c>
      <c r="C161" s="103">
        <f>ВПА_ФО_КП!C162</f>
        <v>0</v>
      </c>
      <c r="D161" s="80">
        <f>ВПА_ФО_КП!D162</f>
        <v>0</v>
      </c>
      <c r="E161" s="81">
        <f>ВПА_ФО_КП!E162</f>
        <v>0</v>
      </c>
      <c r="F161" s="81">
        <f>ВПА_ФО_КП!F162</f>
        <v>0</v>
      </c>
      <c r="G161" s="82" t="e">
        <f>F161/B161</f>
        <v>#DIV/0!</v>
      </c>
      <c r="H161" s="79">
        <f>ВПА_ФО_КП!K162</f>
        <v>0</v>
      </c>
      <c r="I161" s="84">
        <f>ВПА_ФО_КП!L162</f>
        <v>0</v>
      </c>
    </row>
    <row r="162" spans="1:9" s="52" customFormat="1" ht="4.9000000000000004" hidden="1" customHeight="1" outlineLevel="1" thickBot="1" x14ac:dyDescent="0.25">
      <c r="A162" s="46"/>
      <c r="B162" s="47"/>
      <c r="C162" s="99"/>
      <c r="D162" s="48"/>
      <c r="E162" s="48"/>
      <c r="F162" s="49"/>
      <c r="G162" s="48"/>
      <c r="H162" s="49"/>
      <c r="I162" s="51"/>
    </row>
    <row r="163" spans="1:9" s="52" customFormat="1" ht="12" hidden="1" customHeight="1" outlineLevel="1" x14ac:dyDescent="0.2">
      <c r="A163" s="60" t="s">
        <v>20</v>
      </c>
      <c r="B163" s="61">
        <f>ВПА_ФО_КП!B164</f>
        <v>0</v>
      </c>
      <c r="C163" s="101">
        <f>ВПА_ФО_КП!C164</f>
        <v>0</v>
      </c>
      <c r="D163" s="63">
        <f>ВПА_ФО_КП!D164</f>
        <v>0</v>
      </c>
      <c r="E163" s="64">
        <f>ВПА_ФО_КП!E164</f>
        <v>0</v>
      </c>
      <c r="F163" s="64">
        <f>ВПА_ФО_КП!F164</f>
        <v>0</v>
      </c>
      <c r="G163" s="65" t="e">
        <f>F163/B163</f>
        <v>#DIV/0!</v>
      </c>
      <c r="H163" s="62">
        <f>ВПА_ФО_КП!K164</f>
        <v>0</v>
      </c>
      <c r="I163" s="67">
        <f>ВПА_ФО_КП!L164</f>
        <v>0</v>
      </c>
    </row>
    <row r="164" spans="1:9" s="76" customFormat="1" ht="11.25" hidden="1" outlineLevel="2" x14ac:dyDescent="0.2">
      <c r="A164" s="68" t="s">
        <v>3</v>
      </c>
      <c r="B164" s="69">
        <f>ВПА_ФО_КП!B165</f>
        <v>0</v>
      </c>
      <c r="C164" s="102">
        <f>ВПА_ФО_КП!C165</f>
        <v>0</v>
      </c>
      <c r="D164" s="71">
        <f>ВПА_ФО_КП!D165</f>
        <v>0</v>
      </c>
      <c r="E164" s="72">
        <f>ВПА_ФО_КП!E165</f>
        <v>0</v>
      </c>
      <c r="F164" s="72">
        <f>ВПА_ФО_КП!F165</f>
        <v>0</v>
      </c>
      <c r="G164" s="73" t="e">
        <f>F164/B164</f>
        <v>#DIV/0!</v>
      </c>
      <c r="H164" s="70">
        <f>ВПА_ФО_КП!K165</f>
        <v>0</v>
      </c>
      <c r="I164" s="75">
        <f>ВПА_ФО_КП!L165</f>
        <v>0</v>
      </c>
    </row>
    <row r="165" spans="1:9" s="76" customFormat="1" ht="11.25" hidden="1" outlineLevel="2" x14ac:dyDescent="0.2">
      <c r="A165" s="68" t="s">
        <v>5</v>
      </c>
      <c r="B165" s="69">
        <f>ВПА_ФО_КП!B166</f>
        <v>0</v>
      </c>
      <c r="C165" s="102">
        <f>ВПА_ФО_КП!C166</f>
        <v>0</v>
      </c>
      <c r="D165" s="71">
        <f>ВПА_ФО_КП!D166</f>
        <v>0</v>
      </c>
      <c r="E165" s="72">
        <f>ВПА_ФО_КП!E166</f>
        <v>0</v>
      </c>
      <c r="F165" s="72">
        <f>ВПА_ФО_КП!F166</f>
        <v>0</v>
      </c>
      <c r="G165" s="73" t="e">
        <f>F165/B165</f>
        <v>#DIV/0!</v>
      </c>
      <c r="H165" s="70">
        <f>ВПА_ФО_КП!K166</f>
        <v>0</v>
      </c>
      <c r="I165" s="75">
        <f>ВПА_ФО_КП!L166</f>
        <v>0</v>
      </c>
    </row>
    <row r="166" spans="1:9" s="76" customFormat="1" ht="11.25" hidden="1" outlineLevel="2" x14ac:dyDescent="0.2">
      <c r="A166" s="85" t="s">
        <v>4</v>
      </c>
      <c r="B166" s="86">
        <f>ВПА_ФО_КП!B167</f>
        <v>2</v>
      </c>
      <c r="C166" s="104">
        <f>ВПА_ФО_КП!C167</f>
        <v>1006375</v>
      </c>
      <c r="D166" s="88">
        <f>ВПА_ФО_КП!D167</f>
        <v>1008042.08</v>
      </c>
      <c r="E166" s="89">
        <f>ВПА_ФО_КП!E167</f>
        <v>0</v>
      </c>
      <c r="F166" s="89">
        <f>ВПА_ФО_КП!F167</f>
        <v>2014417.08</v>
      </c>
      <c r="G166" s="90">
        <f>F166/B166</f>
        <v>1007208.54</v>
      </c>
      <c r="H166" s="87">
        <f>ВПА_ФО_КП!K167</f>
        <v>0</v>
      </c>
      <c r="I166" s="92">
        <f>ВПА_ФО_КП!L167</f>
        <v>0</v>
      </c>
    </row>
    <row r="167" spans="1:9" s="76" customFormat="1" hidden="1" outlineLevel="2" thickBot="1" x14ac:dyDescent="0.25">
      <c r="A167" s="85" t="s">
        <v>16</v>
      </c>
      <c r="B167" s="78">
        <f>ВПА_ФО_КП!B168</f>
        <v>0</v>
      </c>
      <c r="C167" s="104">
        <f>ВПА_ФО_КП!C168</f>
        <v>0</v>
      </c>
      <c r="D167" s="88">
        <f>ВПА_ФО_КП!D168</f>
        <v>0</v>
      </c>
      <c r="E167" s="89">
        <f>ВПА_ФО_КП!E168</f>
        <v>0</v>
      </c>
      <c r="F167" s="89">
        <f>ВПА_ФО_КП!F168</f>
        <v>0</v>
      </c>
      <c r="G167" s="82" t="e">
        <f>F167/B167</f>
        <v>#DIV/0!</v>
      </c>
      <c r="H167" s="79">
        <f>ВПА_ФО_КП!K168</f>
        <v>0</v>
      </c>
      <c r="I167" s="84">
        <f>ВПА_ФО_КП!L168</f>
        <v>0</v>
      </c>
    </row>
    <row r="168" spans="1:9" ht="4.9000000000000004" hidden="1" customHeight="1" outlineLevel="1" thickBot="1" x14ac:dyDescent="0.25">
      <c r="A168" s="46"/>
      <c r="B168" s="47"/>
      <c r="C168" s="99"/>
      <c r="D168" s="48"/>
      <c r="E168" s="48"/>
      <c r="F168" s="49"/>
      <c r="G168" s="48"/>
      <c r="H168" s="49"/>
      <c r="I168" s="51"/>
    </row>
    <row r="169" spans="1:9" s="52" customFormat="1" ht="12" hidden="1" customHeight="1" outlineLevel="1" x14ac:dyDescent="0.2">
      <c r="A169" s="60" t="s">
        <v>21</v>
      </c>
      <c r="B169" s="61">
        <f>ВПА_ФО_КП!B170</f>
        <v>0</v>
      </c>
      <c r="C169" s="101">
        <f>ВПА_ФО_КП!C170</f>
        <v>0</v>
      </c>
      <c r="D169" s="63">
        <f>ВПА_ФО_КП!D170</f>
        <v>0</v>
      </c>
      <c r="E169" s="64">
        <f>ВПА_ФО_КП!E170</f>
        <v>0</v>
      </c>
      <c r="F169" s="64">
        <f>ВПА_ФО_КП!F170</f>
        <v>0</v>
      </c>
      <c r="G169" s="65" t="e">
        <f>F169/B169</f>
        <v>#DIV/0!</v>
      </c>
      <c r="H169" s="62">
        <f>ВПА_ФО_КП!K170</f>
        <v>0</v>
      </c>
      <c r="I169" s="67">
        <f>ВПА_ФО_КП!L170</f>
        <v>0</v>
      </c>
    </row>
    <row r="170" spans="1:9" s="76" customFormat="1" ht="11.25" hidden="1" outlineLevel="2" x14ac:dyDescent="0.2">
      <c r="A170" s="68" t="s">
        <v>32</v>
      </c>
      <c r="B170" s="69">
        <f>ВПА_ФО_КП!B171</f>
        <v>1</v>
      </c>
      <c r="C170" s="102">
        <f>ВПА_ФО_КП!C171</f>
        <v>6375</v>
      </c>
      <c r="D170" s="71">
        <f>ВПА_ФО_КП!D171</f>
        <v>13458.86</v>
      </c>
      <c r="E170" s="72">
        <f>ВПА_ФО_КП!E171</f>
        <v>0</v>
      </c>
      <c r="F170" s="72">
        <f>ВПА_ФО_КП!F171</f>
        <v>19833.86</v>
      </c>
      <c r="G170" s="73">
        <f>F170/B170</f>
        <v>19833.86</v>
      </c>
      <c r="H170" s="70">
        <f>ВПА_ФО_КП!K171</f>
        <v>0</v>
      </c>
      <c r="I170" s="75">
        <f>ВПА_ФО_КП!L171</f>
        <v>0</v>
      </c>
    </row>
    <row r="171" spans="1:9" s="76" customFormat="1" ht="11.25" hidden="1" outlineLevel="2" x14ac:dyDescent="0.2">
      <c r="A171" s="68" t="s">
        <v>50</v>
      </c>
      <c r="B171" s="69">
        <f>ВПА_ФО_КП!B172</f>
        <v>0</v>
      </c>
      <c r="C171" s="102">
        <f>ВПА_ФО_КП!C172</f>
        <v>0</v>
      </c>
      <c r="D171" s="71">
        <f>ВПА_ФО_КП!D172</f>
        <v>0</v>
      </c>
      <c r="E171" s="72">
        <f>ВПА_ФО_КП!E172</f>
        <v>0</v>
      </c>
      <c r="F171" s="72">
        <f>ВПА_ФО_КП!F172</f>
        <v>0</v>
      </c>
      <c r="G171" s="73" t="e">
        <f>F171/B171</f>
        <v>#DIV/0!</v>
      </c>
      <c r="H171" s="70">
        <f>ВПА_ФО_КП!K172</f>
        <v>0</v>
      </c>
      <c r="I171" s="75">
        <f>ВПА_ФО_КП!L172</f>
        <v>0</v>
      </c>
    </row>
    <row r="172" spans="1:9" s="76" customFormat="1" ht="11.25" hidden="1" outlineLevel="2" x14ac:dyDescent="0.2">
      <c r="A172" s="85" t="s">
        <v>34</v>
      </c>
      <c r="B172" s="86">
        <f>ВПА_ФО_КП!B173</f>
        <v>1</v>
      </c>
      <c r="C172" s="104">
        <f>ВПА_ФО_КП!C173</f>
        <v>1000000</v>
      </c>
      <c r="D172" s="88">
        <f>ВПА_ФО_КП!D173</f>
        <v>994583.22</v>
      </c>
      <c r="E172" s="89">
        <f>ВПА_ФО_КП!E173</f>
        <v>0</v>
      </c>
      <c r="F172" s="89">
        <f>ВПА_ФО_КП!F173</f>
        <v>1994583.22</v>
      </c>
      <c r="G172" s="90">
        <f>F172/B172</f>
        <v>1994583.22</v>
      </c>
      <c r="H172" s="87">
        <f>ВПА_ФО_КП!K173</f>
        <v>0</v>
      </c>
      <c r="I172" s="92">
        <f>ВПА_ФО_КП!L173</f>
        <v>0</v>
      </c>
    </row>
    <row r="173" spans="1:9" s="76" customFormat="1" hidden="1" outlineLevel="2" thickBot="1" x14ac:dyDescent="0.25">
      <c r="A173" s="77" t="s">
        <v>16</v>
      </c>
      <c r="B173" s="78">
        <f>ВПА_ФО_КП!B174</f>
        <v>0</v>
      </c>
      <c r="C173" s="103">
        <f>ВПА_ФО_КП!C174</f>
        <v>0</v>
      </c>
      <c r="D173" s="80">
        <f>ВПА_ФО_КП!D174</f>
        <v>0</v>
      </c>
      <c r="E173" s="81">
        <f>ВПА_ФО_КП!E174</f>
        <v>0</v>
      </c>
      <c r="F173" s="81">
        <f>ВПА_ФО_КП!F174</f>
        <v>0</v>
      </c>
      <c r="G173" s="82" t="e">
        <f>F173/B173</f>
        <v>#DIV/0!</v>
      </c>
      <c r="H173" s="79">
        <f>ВПА_ФО_КП!K174</f>
        <v>0</v>
      </c>
      <c r="I173" s="84">
        <f>ВПА_ФО_КП!L174</f>
        <v>0</v>
      </c>
    </row>
    <row r="174" spans="1:9" s="52" customFormat="1" ht="4.9000000000000004" hidden="1" customHeight="1" outlineLevel="1" thickBot="1" x14ac:dyDescent="0.25">
      <c r="A174" s="46"/>
      <c r="B174" s="47"/>
      <c r="C174" s="99"/>
      <c r="D174" s="48"/>
      <c r="E174" s="48"/>
      <c r="F174" s="49"/>
      <c r="G174" s="48"/>
      <c r="H174" s="49"/>
      <c r="I174" s="51"/>
    </row>
    <row r="175" spans="1:9" s="52" customFormat="1" ht="12" hidden="1" customHeight="1" outlineLevel="1" x14ac:dyDescent="0.2">
      <c r="A175" s="60" t="s">
        <v>22</v>
      </c>
      <c r="B175" s="61">
        <f>ВПА_ФО_КП!B176</f>
        <v>0</v>
      </c>
      <c r="C175" s="101">
        <f>ВПА_ФО_КП!C176</f>
        <v>0</v>
      </c>
      <c r="D175" s="63">
        <f>ВПА_ФО_КП!D176</f>
        <v>0</v>
      </c>
      <c r="E175" s="64">
        <f>ВПА_ФО_КП!E176</f>
        <v>0</v>
      </c>
      <c r="F175" s="64">
        <f>ВПА_ФО_КП!F176</f>
        <v>0</v>
      </c>
      <c r="G175" s="65" t="e">
        <f>F175/B175</f>
        <v>#DIV/0!</v>
      </c>
      <c r="H175" s="62">
        <f>ВПА_ФО_КП!K176</f>
        <v>0</v>
      </c>
      <c r="I175" s="67">
        <f>ВПА_ФО_КП!L176</f>
        <v>0</v>
      </c>
    </row>
    <row r="176" spans="1:9" s="76" customFormat="1" ht="11.25" hidden="1" outlineLevel="2" x14ac:dyDescent="0.2">
      <c r="A176" s="68" t="s">
        <v>17</v>
      </c>
      <c r="B176" s="69">
        <f>ВПА_ФО_КП!B177</f>
        <v>0</v>
      </c>
      <c r="C176" s="102">
        <f>ВПА_ФО_КП!C177</f>
        <v>0</v>
      </c>
      <c r="D176" s="71">
        <f>ВПА_ФО_КП!D177</f>
        <v>0</v>
      </c>
      <c r="E176" s="72">
        <f>ВПА_ФО_КП!E177</f>
        <v>0</v>
      </c>
      <c r="F176" s="72">
        <f>ВПА_ФО_КП!F177</f>
        <v>0</v>
      </c>
      <c r="G176" s="73" t="e">
        <f>F176/B176</f>
        <v>#DIV/0!</v>
      </c>
      <c r="H176" s="70">
        <f>ВПА_ФО_КП!K177</f>
        <v>0</v>
      </c>
      <c r="I176" s="75">
        <f>ВПА_ФО_КП!L177</f>
        <v>0</v>
      </c>
    </row>
    <row r="177" spans="1:9" s="76" customFormat="1" ht="11.25" hidden="1" outlineLevel="2" x14ac:dyDescent="0.2">
      <c r="A177" s="68" t="s">
        <v>18</v>
      </c>
      <c r="B177" s="69">
        <f>ВПА_ФО_КП!B178</f>
        <v>0</v>
      </c>
      <c r="C177" s="102">
        <f>ВПА_ФО_КП!C178</f>
        <v>0</v>
      </c>
      <c r="D177" s="71">
        <f>ВПА_ФО_КП!D178</f>
        <v>0</v>
      </c>
      <c r="E177" s="72">
        <f>ВПА_ФО_КП!E178</f>
        <v>0</v>
      </c>
      <c r="F177" s="72">
        <f>ВПА_ФО_КП!F178</f>
        <v>0</v>
      </c>
      <c r="G177" s="73" t="e">
        <f>F177/B177</f>
        <v>#DIV/0!</v>
      </c>
      <c r="H177" s="70">
        <f>ВПА_ФО_КП!K178</f>
        <v>0</v>
      </c>
      <c r="I177" s="75">
        <f>ВПА_ФО_КП!L178</f>
        <v>0</v>
      </c>
    </row>
    <row r="178" spans="1:9" s="76" customFormat="1" ht="11.25" hidden="1" outlineLevel="2" x14ac:dyDescent="0.2">
      <c r="A178" s="68" t="s">
        <v>19</v>
      </c>
      <c r="B178" s="69">
        <f>ВПА_ФО_КП!B179</f>
        <v>0</v>
      </c>
      <c r="C178" s="102">
        <f>ВПА_ФО_КП!C179</f>
        <v>0</v>
      </c>
      <c r="D178" s="71">
        <f>ВПА_ФО_КП!D179</f>
        <v>0</v>
      </c>
      <c r="E178" s="72">
        <f>ВПА_ФО_КП!E179</f>
        <v>0</v>
      </c>
      <c r="F178" s="72">
        <f>ВПА_ФО_КП!F179</f>
        <v>0</v>
      </c>
      <c r="G178" s="73" t="e">
        <f>F178/B178</f>
        <v>#DIV/0!</v>
      </c>
      <c r="H178" s="70">
        <f>ВПА_ФО_КП!K179</f>
        <v>0</v>
      </c>
      <c r="I178" s="75">
        <f>ВПА_ФО_КП!L179</f>
        <v>0</v>
      </c>
    </row>
    <row r="179" spans="1:9" s="76" customFormat="1" hidden="1" outlineLevel="2" thickBot="1" x14ac:dyDescent="0.25">
      <c r="A179" s="77" t="s">
        <v>16</v>
      </c>
      <c r="B179" s="78">
        <f>ВПА_ФО_КП!B180</f>
        <v>0</v>
      </c>
      <c r="C179" s="103">
        <f>ВПА_ФО_КП!C180</f>
        <v>0</v>
      </c>
      <c r="D179" s="80">
        <f>ВПА_ФО_КП!D180</f>
        <v>0</v>
      </c>
      <c r="E179" s="81">
        <f>ВПА_ФО_КП!E180</f>
        <v>0</v>
      </c>
      <c r="F179" s="81">
        <f>ВПА_ФО_КП!F180</f>
        <v>0</v>
      </c>
      <c r="G179" s="82" t="e">
        <f>F179/B179</f>
        <v>#DIV/0!</v>
      </c>
      <c r="H179" s="79">
        <f>ВПА_ФО_КП!K180</f>
        <v>0</v>
      </c>
      <c r="I179" s="84">
        <f>ВПА_ФО_КП!L180</f>
        <v>0</v>
      </c>
    </row>
    <row r="180" spans="1:9" s="52" customFormat="1" ht="4.9000000000000004" hidden="1" customHeight="1" outlineLevel="1" thickBot="1" x14ac:dyDescent="0.25">
      <c r="A180" s="46"/>
      <c r="B180" s="47"/>
      <c r="C180" s="99"/>
      <c r="D180" s="48"/>
      <c r="E180" s="48"/>
      <c r="F180" s="49"/>
      <c r="G180" s="48"/>
      <c r="H180" s="49"/>
      <c r="I180" s="51"/>
    </row>
    <row r="181" spans="1:9" s="52" customFormat="1" ht="12" hidden="1" customHeight="1" outlineLevel="1" x14ac:dyDescent="0.2">
      <c r="A181" s="60" t="s">
        <v>30</v>
      </c>
      <c r="B181" s="61">
        <f>ВПА_ФО_КП!B182</f>
        <v>0</v>
      </c>
      <c r="C181" s="101">
        <f>ВПА_ФО_КП!C182</f>
        <v>0</v>
      </c>
      <c r="D181" s="63">
        <f>ВПА_ФО_КП!D182</f>
        <v>0</v>
      </c>
      <c r="E181" s="64">
        <f>ВПА_ФО_КП!E182</f>
        <v>0</v>
      </c>
      <c r="F181" s="64">
        <f>ВПА_ФО_КП!F182</f>
        <v>0</v>
      </c>
      <c r="G181" s="65" t="e">
        <f>F181/B181</f>
        <v>#DIV/0!</v>
      </c>
      <c r="H181" s="62">
        <f>ВПА_ФО_КП!K182</f>
        <v>0</v>
      </c>
      <c r="I181" s="67">
        <f>ВПА_ФО_КП!L182</f>
        <v>0</v>
      </c>
    </row>
    <row r="182" spans="1:9" s="76" customFormat="1" ht="11.25" hidden="1" outlineLevel="2" x14ac:dyDescent="0.2">
      <c r="A182" s="68" t="s">
        <v>28</v>
      </c>
      <c r="B182" s="69">
        <f>ВПА_ФО_КП!B183</f>
        <v>0</v>
      </c>
      <c r="C182" s="102">
        <f>ВПА_ФО_КП!C183</f>
        <v>0</v>
      </c>
      <c r="D182" s="71">
        <f>ВПА_ФО_КП!D183</f>
        <v>0</v>
      </c>
      <c r="E182" s="72">
        <f>ВПА_ФО_КП!E183</f>
        <v>0</v>
      </c>
      <c r="F182" s="72">
        <f>ВПА_ФО_КП!F183</f>
        <v>0</v>
      </c>
      <c r="G182" s="73" t="e">
        <f>F182/B182</f>
        <v>#DIV/0!</v>
      </c>
      <c r="H182" s="70">
        <f>ВПА_ФО_КП!K183</f>
        <v>0</v>
      </c>
      <c r="I182" s="75">
        <f>ВПА_ФО_КП!L183</f>
        <v>0</v>
      </c>
    </row>
    <row r="183" spans="1:9" s="76" customFormat="1" ht="11.25" hidden="1" outlineLevel="2" x14ac:dyDescent="0.2">
      <c r="A183" s="68" t="s">
        <v>46</v>
      </c>
      <c r="B183" s="69">
        <f>ВПА_ФО_КП!B184</f>
        <v>0</v>
      </c>
      <c r="C183" s="102">
        <f>ВПА_ФО_КП!C184</f>
        <v>0</v>
      </c>
      <c r="D183" s="71">
        <f>ВПА_ФО_КП!D184</f>
        <v>0</v>
      </c>
      <c r="E183" s="72">
        <f>ВПА_ФО_КП!E184</f>
        <v>0</v>
      </c>
      <c r="F183" s="72">
        <f>ВПА_ФО_КП!F184</f>
        <v>0</v>
      </c>
      <c r="G183" s="73" t="e">
        <f>F183/B183</f>
        <v>#DIV/0!</v>
      </c>
      <c r="H183" s="70">
        <f>ВПА_ФО_КП!K184</f>
        <v>0</v>
      </c>
      <c r="I183" s="75">
        <f>ВПА_ФО_КП!L184</f>
        <v>0</v>
      </c>
    </row>
    <row r="184" spans="1:9" s="76" customFormat="1" hidden="1" outlineLevel="2" thickBot="1" x14ac:dyDescent="0.25">
      <c r="A184" s="85" t="s">
        <v>29</v>
      </c>
      <c r="B184" s="78">
        <f>ВПА_ФО_КП!B185</f>
        <v>0</v>
      </c>
      <c r="C184" s="104">
        <f>ВПА_ФО_КП!C185</f>
        <v>0</v>
      </c>
      <c r="D184" s="88">
        <f>ВПА_ФО_КП!D185</f>
        <v>0</v>
      </c>
      <c r="E184" s="89">
        <f>ВПА_ФО_КП!E185</f>
        <v>0</v>
      </c>
      <c r="F184" s="89"/>
      <c r="G184" s="82" t="e">
        <f>F184/B184</f>
        <v>#DIV/0!</v>
      </c>
      <c r="H184" s="79">
        <f>ВПА_ФО_КП!K185</f>
        <v>0</v>
      </c>
      <c r="I184" s="84">
        <f>ВПА_ФО_КП!L185</f>
        <v>0</v>
      </c>
    </row>
    <row r="185" spans="1:9" s="52" customFormat="1" ht="4.9000000000000004" hidden="1" customHeight="1" outlineLevel="1" thickBot="1" x14ac:dyDescent="0.25">
      <c r="A185" s="46"/>
      <c r="B185" s="47"/>
      <c r="C185" s="99"/>
      <c r="D185" s="48"/>
      <c r="E185" s="48"/>
      <c r="F185" s="49"/>
      <c r="G185" s="48"/>
      <c r="H185" s="49"/>
      <c r="I185" s="51"/>
    </row>
    <row r="186" spans="1:9" s="52" customFormat="1" ht="12" hidden="1" customHeight="1" outlineLevel="1" x14ac:dyDescent="0.2">
      <c r="A186" s="60" t="s">
        <v>23</v>
      </c>
      <c r="B186" s="61">
        <f>ВПА_ФО_КП!B187</f>
        <v>0</v>
      </c>
      <c r="C186" s="101">
        <f>ВПА_ФО_КП!C187</f>
        <v>0</v>
      </c>
      <c r="D186" s="63">
        <f>ВПА_ФО_КП!D187</f>
        <v>0</v>
      </c>
      <c r="E186" s="64">
        <f>ВПА_ФО_КП!E187</f>
        <v>0</v>
      </c>
      <c r="F186" s="64">
        <f>ВПА_ФО_КП!F187</f>
        <v>0</v>
      </c>
      <c r="G186" s="65" t="e">
        <f>F186/B186</f>
        <v>#DIV/0!</v>
      </c>
      <c r="H186" s="62">
        <f>ВПА_ФО_КП!K187</f>
        <v>0</v>
      </c>
      <c r="I186" s="67">
        <f>ВПА_ФО_КП!L187</f>
        <v>0</v>
      </c>
    </row>
    <row r="187" spans="1:9" s="76" customFormat="1" ht="11.25" hidden="1" outlineLevel="2" x14ac:dyDescent="0.2">
      <c r="A187" s="68" t="s">
        <v>9</v>
      </c>
      <c r="B187" s="69">
        <f>ВПА_ФО_КП!B188</f>
        <v>0</v>
      </c>
      <c r="C187" s="102">
        <f>ВПА_ФО_КП!C188</f>
        <v>0</v>
      </c>
      <c r="D187" s="71">
        <f>ВПА_ФО_КП!D188</f>
        <v>0</v>
      </c>
      <c r="E187" s="72">
        <f>ВПА_ФО_КП!E188</f>
        <v>0</v>
      </c>
      <c r="F187" s="72">
        <f>ВПА_ФО_КП!F188</f>
        <v>0</v>
      </c>
      <c r="G187" s="73" t="e">
        <f>F187/B187</f>
        <v>#DIV/0!</v>
      </c>
      <c r="H187" s="70">
        <f>ВПА_ФО_КП!K188</f>
        <v>0</v>
      </c>
      <c r="I187" s="75">
        <f>ВПА_ФО_КП!L188</f>
        <v>0</v>
      </c>
    </row>
    <row r="188" spans="1:9" s="76" customFormat="1" ht="11.25" hidden="1" outlineLevel="2" x14ac:dyDescent="0.2">
      <c r="A188" s="68" t="s">
        <v>42</v>
      </c>
      <c r="B188" s="69">
        <f>ВПА_ФО_КП!B189</f>
        <v>0</v>
      </c>
      <c r="C188" s="102">
        <f>ВПА_ФО_КП!C189</f>
        <v>0</v>
      </c>
      <c r="D188" s="71">
        <f>ВПА_ФО_КП!D189</f>
        <v>0</v>
      </c>
      <c r="E188" s="72">
        <f>ВПА_ФО_КП!E189</f>
        <v>0</v>
      </c>
      <c r="F188" s="72">
        <f>ВПА_ФО_КП!F189</f>
        <v>0</v>
      </c>
      <c r="G188" s="73" t="e">
        <f>F188/B188</f>
        <v>#DIV/0!</v>
      </c>
      <c r="H188" s="70">
        <f>ВПА_ФО_КП!K189</f>
        <v>0</v>
      </c>
      <c r="I188" s="75">
        <f>ВПА_ФО_КП!L189</f>
        <v>0</v>
      </c>
    </row>
    <row r="189" spans="1:9" s="76" customFormat="1" ht="11.25" hidden="1" outlineLevel="2" x14ac:dyDescent="0.2">
      <c r="A189" s="68" t="s">
        <v>43</v>
      </c>
      <c r="B189" s="69">
        <f>ВПА_ФО_КП!B190</f>
        <v>0</v>
      </c>
      <c r="C189" s="102">
        <f>ВПА_ФО_КП!C190</f>
        <v>0</v>
      </c>
      <c r="D189" s="71">
        <f>ВПА_ФО_КП!D190</f>
        <v>0</v>
      </c>
      <c r="E189" s="72">
        <f>ВПА_ФО_КП!E190</f>
        <v>0</v>
      </c>
      <c r="F189" s="72">
        <f>ВПА_ФО_КП!F190</f>
        <v>0</v>
      </c>
      <c r="G189" s="73" t="e">
        <f>F189/B189</f>
        <v>#DIV/0!</v>
      </c>
      <c r="H189" s="70">
        <f>ВПА_ФО_КП!K190</f>
        <v>0</v>
      </c>
      <c r="I189" s="75">
        <f>ВПА_ФО_КП!L190</f>
        <v>0</v>
      </c>
    </row>
    <row r="190" spans="1:9" s="76" customFormat="1" hidden="1" outlineLevel="2" thickBot="1" x14ac:dyDescent="0.25">
      <c r="A190" s="77" t="s">
        <v>44</v>
      </c>
      <c r="B190" s="78">
        <f>ВПА_ФО_КП!B191</f>
        <v>0</v>
      </c>
      <c r="C190" s="103">
        <f>ВПА_ФО_КП!C191</f>
        <v>0</v>
      </c>
      <c r="D190" s="80">
        <f>ВПА_ФО_КП!D191</f>
        <v>0</v>
      </c>
      <c r="E190" s="81">
        <f>ВПА_ФО_КП!E191</f>
        <v>0</v>
      </c>
      <c r="F190" s="81">
        <f>ВПА_ФО_КП!F191</f>
        <v>0</v>
      </c>
      <c r="G190" s="82" t="e">
        <f>F190/B190</f>
        <v>#DIV/0!</v>
      </c>
      <c r="H190" s="79">
        <f>ВПА_ФО_КП!K191</f>
        <v>0</v>
      </c>
      <c r="I190" s="84">
        <f>ВПА_ФО_КП!L191</f>
        <v>0</v>
      </c>
    </row>
    <row r="191" spans="1:9" s="52" customFormat="1" ht="4.9000000000000004" hidden="1" customHeight="1" outlineLevel="1" thickBot="1" x14ac:dyDescent="0.25">
      <c r="A191" s="46"/>
      <c r="B191" s="47"/>
      <c r="C191" s="99"/>
      <c r="D191" s="48"/>
      <c r="E191" s="48"/>
      <c r="F191" s="49"/>
      <c r="G191" s="48"/>
      <c r="H191" s="49"/>
      <c r="I191" s="51"/>
    </row>
    <row r="192" spans="1:9" s="52" customFormat="1" ht="12" hidden="1" customHeight="1" outlineLevel="1" x14ac:dyDescent="0.2">
      <c r="A192" s="60" t="s">
        <v>10</v>
      </c>
      <c r="B192" s="61">
        <f>ВПА_ФО_КП!B193</f>
        <v>0</v>
      </c>
      <c r="C192" s="101">
        <f>ВПА_ФО_КП!C193</f>
        <v>0</v>
      </c>
      <c r="D192" s="63">
        <f>ВПА_ФО_КП!D193</f>
        <v>0</v>
      </c>
      <c r="E192" s="64">
        <f>ВПА_ФО_КП!E193</f>
        <v>0</v>
      </c>
      <c r="F192" s="64">
        <f>ВПА_ФО_КП!F193</f>
        <v>0</v>
      </c>
      <c r="G192" s="65" t="e">
        <f>F192/B192</f>
        <v>#DIV/0!</v>
      </c>
      <c r="H192" s="62">
        <f>ВПА_ФО_КП!K193</f>
        <v>0</v>
      </c>
      <c r="I192" s="67">
        <f>ВПА_ФО_КП!L193</f>
        <v>0</v>
      </c>
    </row>
    <row r="193" spans="1:9" s="76" customFormat="1" ht="11.25" hidden="1" outlineLevel="2" x14ac:dyDescent="0.2">
      <c r="A193" s="68" t="s">
        <v>11</v>
      </c>
      <c r="B193" s="69">
        <f>ВПА_ФО_КП!B194</f>
        <v>0</v>
      </c>
      <c r="C193" s="102">
        <f>ВПА_ФО_КП!C194</f>
        <v>0</v>
      </c>
      <c r="D193" s="71">
        <f>ВПА_ФО_КП!D194</f>
        <v>0</v>
      </c>
      <c r="E193" s="72">
        <f>ВПА_ФО_КП!E194</f>
        <v>0</v>
      </c>
      <c r="F193" s="72">
        <f>ВПА_ФО_КП!F194</f>
        <v>0</v>
      </c>
      <c r="G193" s="73" t="e">
        <f>F193/B193</f>
        <v>#DIV/0!</v>
      </c>
      <c r="H193" s="70">
        <f>ВПА_ФО_КП!K194</f>
        <v>0</v>
      </c>
      <c r="I193" s="75">
        <f>ВПА_ФО_КП!L194</f>
        <v>0</v>
      </c>
    </row>
    <row r="194" spans="1:9" s="76" customFormat="1" hidden="1" outlineLevel="2" thickBot="1" x14ac:dyDescent="0.25">
      <c r="A194" s="77" t="s">
        <v>24</v>
      </c>
      <c r="B194" s="78">
        <f>ВПА_ФО_КП!B195</f>
        <v>0</v>
      </c>
      <c r="C194" s="103">
        <f>ВПА_ФО_КП!C195</f>
        <v>0</v>
      </c>
      <c r="D194" s="80">
        <f>ВПА_ФО_КП!D195</f>
        <v>0</v>
      </c>
      <c r="E194" s="81">
        <f>ВПА_ФО_КП!E195</f>
        <v>0</v>
      </c>
      <c r="F194" s="81">
        <f>ВПА_ФО_КП!F195</f>
        <v>0</v>
      </c>
      <c r="G194" s="82" t="e">
        <f>F194/B194</f>
        <v>#DIV/0!</v>
      </c>
      <c r="H194" s="79">
        <f>ВПА_ФО_КП!H195</f>
        <v>0</v>
      </c>
      <c r="I194" s="84">
        <f>ВПА_ФО_КП!L195</f>
        <v>0</v>
      </c>
    </row>
    <row r="195" spans="1:9" s="52" customFormat="1" ht="4.9000000000000004" hidden="1" customHeight="1" outlineLevel="1" thickBot="1" x14ac:dyDescent="0.25">
      <c r="A195" s="46"/>
      <c r="B195" s="47"/>
      <c r="C195" s="99"/>
      <c r="D195" s="48"/>
      <c r="E195" s="48"/>
      <c r="F195" s="49"/>
      <c r="G195" s="48"/>
      <c r="H195" s="49"/>
      <c r="I195" s="51"/>
    </row>
    <row r="196" spans="1:9" s="76" customFormat="1" hidden="1" outlineLevel="1" x14ac:dyDescent="0.2">
      <c r="A196" s="60" t="s">
        <v>55</v>
      </c>
      <c r="B196" s="61">
        <f>ВПА_ФО_КП!B197</f>
        <v>0</v>
      </c>
      <c r="C196" s="101">
        <f>ВПА_ФО_КП!C197</f>
        <v>0</v>
      </c>
      <c r="D196" s="63">
        <f>ВПА_ФО_КП!D197</f>
        <v>0</v>
      </c>
      <c r="E196" s="64">
        <f>ВПА_ФО_КП!E197</f>
        <v>0</v>
      </c>
      <c r="F196" s="64">
        <f>ВПА_ФО_КП!F197</f>
        <v>0</v>
      </c>
      <c r="G196" s="65" t="e">
        <f>F196/B196</f>
        <v>#DIV/0!</v>
      </c>
      <c r="H196" s="62">
        <f>ВПА_ФО_КП!K197</f>
        <v>0</v>
      </c>
      <c r="I196" s="67">
        <f>ВПА_ФО_КП!L197</f>
        <v>0</v>
      </c>
    </row>
    <row r="197" spans="1:9" s="76" customFormat="1" ht="11.25" hidden="1" outlineLevel="2" x14ac:dyDescent="0.2">
      <c r="A197" s="68" t="s">
        <v>56</v>
      </c>
      <c r="B197" s="69">
        <f>ВПА_ФО_КП!B198</f>
        <v>0</v>
      </c>
      <c r="C197" s="102">
        <f>ВПА_ФО_КП!C198</f>
        <v>0</v>
      </c>
      <c r="D197" s="71">
        <f>ВПА_ФО_КП!D198</f>
        <v>0</v>
      </c>
      <c r="E197" s="72">
        <f>ВПА_ФО_КП!E198</f>
        <v>0</v>
      </c>
      <c r="F197" s="72">
        <f>ВПА_ФО_КП!F198</f>
        <v>0</v>
      </c>
      <c r="G197" s="73" t="e">
        <f>F197/B197</f>
        <v>#DIV/0!</v>
      </c>
      <c r="H197" s="70">
        <f>ВПА_ФО_КП!K198</f>
        <v>0</v>
      </c>
      <c r="I197" s="75">
        <f>ВПА_ФО_КП!L198</f>
        <v>0</v>
      </c>
    </row>
    <row r="198" spans="1:9" s="76" customFormat="1" ht="11.25" hidden="1" outlineLevel="2" x14ac:dyDescent="0.2">
      <c r="A198" s="68" t="s">
        <v>57</v>
      </c>
      <c r="B198" s="69">
        <f>ВПА_ФО_КП!B199</f>
        <v>0</v>
      </c>
      <c r="C198" s="102">
        <f>ВПА_ФО_КП!C199</f>
        <v>0</v>
      </c>
      <c r="D198" s="71">
        <f>ВПА_ФО_КП!D199</f>
        <v>0</v>
      </c>
      <c r="E198" s="72">
        <f>ВПА_ФО_КП!E199</f>
        <v>0</v>
      </c>
      <c r="F198" s="72">
        <f>ВПА_ФО_КП!F199</f>
        <v>0</v>
      </c>
      <c r="G198" s="73" t="e">
        <f>F198/B198</f>
        <v>#DIV/0!</v>
      </c>
      <c r="H198" s="70">
        <f>ВПА_ФО_КП!K199</f>
        <v>0</v>
      </c>
      <c r="I198" s="75">
        <f>ВПА_ФО_КП!L199</f>
        <v>0</v>
      </c>
    </row>
    <row r="199" spans="1:9" s="76" customFormat="1" hidden="1" outlineLevel="2" thickBot="1" x14ac:dyDescent="0.25">
      <c r="A199" s="85" t="s">
        <v>16</v>
      </c>
      <c r="B199" s="78">
        <f>ВПА_ФО_КП!B200</f>
        <v>0</v>
      </c>
      <c r="C199" s="104">
        <f>ВПА_ФО_КП!C200</f>
        <v>0</v>
      </c>
      <c r="D199" s="88">
        <f>ВПА_ФО_КП!D200</f>
        <v>0</v>
      </c>
      <c r="E199" s="89">
        <f>ВПА_ФО_КП!E200</f>
        <v>0</v>
      </c>
      <c r="F199" s="89">
        <f>ВПА_ФО_КП!F200</f>
        <v>0</v>
      </c>
      <c r="G199" s="82" t="e">
        <f>F199/B199</f>
        <v>#DIV/0!</v>
      </c>
      <c r="H199" s="79">
        <f>ВПА_ФО_КП!K200</f>
        <v>0</v>
      </c>
      <c r="I199" s="84">
        <f>ВПА_ФО_КП!L200</f>
        <v>0</v>
      </c>
    </row>
    <row r="200" spans="1:9" s="52" customFormat="1" ht="4.9000000000000004" hidden="1" customHeight="1" outlineLevel="1" thickBot="1" x14ac:dyDescent="0.25">
      <c r="A200" s="46"/>
      <c r="B200" s="47"/>
      <c r="C200" s="99"/>
      <c r="D200" s="48"/>
      <c r="E200" s="48"/>
      <c r="F200" s="49"/>
      <c r="G200" s="48"/>
      <c r="H200" s="49"/>
      <c r="I200" s="51"/>
    </row>
    <row r="201" spans="1:9" s="52" customFormat="1" ht="12.75" collapsed="1" thickBot="1" x14ac:dyDescent="0.25">
      <c r="A201" s="113" t="s">
        <v>6</v>
      </c>
      <c r="B201" s="114">
        <f>ВПА_ФО_КП!B202</f>
        <v>367</v>
      </c>
      <c r="C201" s="115">
        <f>ВПА_ФО_КП!C202</f>
        <v>28431833.259999998</v>
      </c>
      <c r="D201" s="116">
        <f>ВПА_ФО_КП!D202</f>
        <v>8119989.8699999992</v>
      </c>
      <c r="E201" s="117">
        <f>ВПА_ФО_КП!E202</f>
        <v>0</v>
      </c>
      <c r="F201" s="117">
        <f>ВПА_ФО_КП!F202</f>
        <v>36551823.130000003</v>
      </c>
      <c r="G201" s="118">
        <f>F201/B201</f>
        <v>99596.248310626717</v>
      </c>
      <c r="H201" s="119">
        <f>ВПА_ФО_КП!K202</f>
        <v>0</v>
      </c>
      <c r="I201" s="120">
        <f>ВПА_ФО_КП!L202</f>
        <v>0</v>
      </c>
    </row>
    <row r="202" spans="1:9" ht="12.75" thickBot="1" x14ac:dyDescent="0.25">
      <c r="A202" s="93"/>
    </row>
    <row r="203" spans="1:9" s="8" customFormat="1" ht="15" customHeight="1" thickBot="1" x14ac:dyDescent="0.25">
      <c r="A203" s="148" t="s">
        <v>12</v>
      </c>
      <c r="B203" s="149"/>
      <c r="C203" s="149"/>
      <c r="D203" s="149"/>
      <c r="E203" s="150"/>
      <c r="F203" s="146"/>
      <c r="G203" s="382" t="s">
        <v>76</v>
      </c>
      <c r="H203" s="383"/>
      <c r="I203" s="384"/>
    </row>
    <row r="204" spans="1:9" ht="35.25" customHeight="1" x14ac:dyDescent="0.2">
      <c r="A204" s="367">
        <f>ВПА_ФО_КП!A205</f>
        <v>0</v>
      </c>
      <c r="B204" s="368"/>
      <c r="C204" s="368"/>
      <c r="D204" s="368"/>
      <c r="E204" s="369"/>
      <c r="F204" s="147"/>
      <c r="G204" s="380" t="s">
        <v>77</v>
      </c>
      <c r="H204" s="381"/>
      <c r="I204" s="165" t="str">
        <f>ВПА_ФО_КП!L205</f>
        <v>ТОВ ”Експерта компанія «Професіонал»”</v>
      </c>
    </row>
    <row r="205" spans="1:9" ht="14.45" customHeight="1" x14ac:dyDescent="0.2">
      <c r="A205" s="370"/>
      <c r="B205" s="371"/>
      <c r="C205" s="371"/>
      <c r="D205" s="371"/>
      <c r="E205" s="372"/>
      <c r="F205" s="147"/>
      <c r="G205" s="378" t="s">
        <v>79</v>
      </c>
      <c r="H205" s="379"/>
      <c r="I205" s="151">
        <f>ВПА_ФО_КП!L206</f>
        <v>42278</v>
      </c>
    </row>
    <row r="206" spans="1:9" ht="15" customHeight="1" thickBot="1" x14ac:dyDescent="0.25">
      <c r="A206" s="373"/>
      <c r="B206" s="374"/>
      <c r="C206" s="374"/>
      <c r="D206" s="374"/>
      <c r="E206" s="375"/>
      <c r="F206" s="147"/>
      <c r="G206" s="376" t="s">
        <v>80</v>
      </c>
      <c r="H206" s="377"/>
      <c r="I206" s="152">
        <f>ВПА_ФО_КП!L207</f>
        <v>3121520</v>
      </c>
    </row>
  </sheetData>
  <mergeCells count="17">
    <mergeCell ref="A204:E206"/>
    <mergeCell ref="G206:H206"/>
    <mergeCell ref="G205:H205"/>
    <mergeCell ref="G204:H204"/>
    <mergeCell ref="G203:I203"/>
    <mergeCell ref="A11:I11"/>
    <mergeCell ref="A15:I15"/>
    <mergeCell ref="A65:I65"/>
    <mergeCell ref="A110:I110"/>
    <mergeCell ref="A157:I157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workbookViewId="0">
      <selection activeCell="G2" sqref="G2"/>
    </sheetView>
  </sheetViews>
  <sheetFormatPr defaultRowHeight="15" x14ac:dyDescent="0.25"/>
  <cols>
    <col min="1" max="1" width="4.5703125" bestFit="1" customWidth="1"/>
    <col min="3" max="3" width="10.140625" customWidth="1"/>
    <col min="4" max="4" width="13.7109375" customWidth="1"/>
    <col min="6" max="6" width="18.28515625" customWidth="1"/>
    <col min="7" max="7" width="19.28515625" customWidth="1"/>
    <col min="8" max="8" width="12.85546875" customWidth="1"/>
    <col min="10" max="10" width="12.7109375" customWidth="1"/>
  </cols>
  <sheetData>
    <row r="1" spans="1:10" ht="73.5" x14ac:dyDescent="0.25">
      <c r="A1" s="153" t="s">
        <v>82</v>
      </c>
      <c r="B1" s="154" t="s">
        <v>85</v>
      </c>
      <c r="C1" s="154" t="s">
        <v>86</v>
      </c>
      <c r="D1" s="154" t="s">
        <v>83</v>
      </c>
      <c r="E1" s="154" t="s">
        <v>84</v>
      </c>
      <c r="F1" s="154" t="s">
        <v>93</v>
      </c>
      <c r="G1" s="291" t="s">
        <v>170</v>
      </c>
      <c r="H1" s="154" t="s">
        <v>94</v>
      </c>
    </row>
    <row r="2" spans="1:10" ht="39" x14ac:dyDescent="0.25">
      <c r="A2" s="158">
        <v>1</v>
      </c>
      <c r="B2" s="256" t="s">
        <v>136</v>
      </c>
      <c r="C2" s="263">
        <v>39748</v>
      </c>
      <c r="D2" s="244" t="s">
        <v>115</v>
      </c>
      <c r="E2" s="253">
        <v>2523222410</v>
      </c>
      <c r="F2" s="246">
        <v>181167.29</v>
      </c>
      <c r="G2" s="269">
        <v>181167.28</v>
      </c>
      <c r="H2" s="247">
        <v>45437</v>
      </c>
      <c r="J2" s="271"/>
    </row>
    <row r="3" spans="1:10" ht="39" x14ac:dyDescent="0.25">
      <c r="A3" s="158">
        <v>2</v>
      </c>
      <c r="B3" s="257" t="s">
        <v>137</v>
      </c>
      <c r="C3" s="263">
        <v>41437</v>
      </c>
      <c r="D3" s="244" t="s">
        <v>116</v>
      </c>
      <c r="E3" s="254">
        <v>2024811552</v>
      </c>
      <c r="F3" s="248">
        <v>1517115.99</v>
      </c>
      <c r="G3" s="269">
        <v>2000801.25</v>
      </c>
      <c r="H3" s="249">
        <v>262910</v>
      </c>
      <c r="J3" s="271"/>
    </row>
    <row r="4" spans="1:10" ht="39" x14ac:dyDescent="0.25">
      <c r="A4" s="158">
        <v>3</v>
      </c>
      <c r="B4" s="258" t="s">
        <v>138</v>
      </c>
      <c r="C4" s="263">
        <v>39412</v>
      </c>
      <c r="D4" s="245" t="s">
        <v>117</v>
      </c>
      <c r="E4" s="255">
        <v>2355222474</v>
      </c>
      <c r="F4" s="248">
        <v>271966.89</v>
      </c>
      <c r="G4" s="269">
        <v>271966.89</v>
      </c>
      <c r="H4" s="250">
        <v>85893</v>
      </c>
      <c r="J4" s="271"/>
    </row>
    <row r="5" spans="1:10" ht="26.25" x14ac:dyDescent="0.25">
      <c r="A5" s="158">
        <v>4</v>
      </c>
      <c r="B5" s="258" t="s">
        <v>139</v>
      </c>
      <c r="C5" s="263">
        <v>39468</v>
      </c>
      <c r="D5" s="245" t="s">
        <v>118</v>
      </c>
      <c r="E5" s="255">
        <v>2901424636</v>
      </c>
      <c r="F5" s="248">
        <v>124773.88</v>
      </c>
      <c r="G5" s="269">
        <v>124773.88</v>
      </c>
      <c r="H5" s="250">
        <v>31294</v>
      </c>
      <c r="J5" s="271"/>
    </row>
    <row r="6" spans="1:10" ht="26.25" x14ac:dyDescent="0.25">
      <c r="A6" s="158">
        <v>5</v>
      </c>
      <c r="B6" s="258" t="s">
        <v>140</v>
      </c>
      <c r="C6" s="263">
        <v>39159</v>
      </c>
      <c r="D6" s="245" t="s">
        <v>119</v>
      </c>
      <c r="E6" s="255">
        <v>2650804541</v>
      </c>
      <c r="F6" s="248">
        <v>238181.34</v>
      </c>
      <c r="G6" s="269">
        <v>238181.34</v>
      </c>
      <c r="H6" s="250">
        <v>69660</v>
      </c>
      <c r="J6" s="271"/>
    </row>
    <row r="7" spans="1:10" ht="39" x14ac:dyDescent="0.25">
      <c r="A7" s="158">
        <v>6</v>
      </c>
      <c r="B7" s="258" t="s">
        <v>141</v>
      </c>
      <c r="C7" s="263">
        <v>39505</v>
      </c>
      <c r="D7" s="245" t="s">
        <v>120</v>
      </c>
      <c r="E7" s="255">
        <v>3244017337</v>
      </c>
      <c r="F7" s="248">
        <v>260599.33</v>
      </c>
      <c r="G7" s="269">
        <v>260599.33000000002</v>
      </c>
      <c r="H7" s="250">
        <v>65359</v>
      </c>
      <c r="J7" s="271"/>
    </row>
    <row r="8" spans="1:10" ht="39" x14ac:dyDescent="0.25">
      <c r="A8" s="158">
        <v>7</v>
      </c>
      <c r="B8" s="258" t="s">
        <v>142</v>
      </c>
      <c r="C8" s="263">
        <v>39489</v>
      </c>
      <c r="D8" s="245" t="s">
        <v>121</v>
      </c>
      <c r="E8" s="255">
        <v>2075221158</v>
      </c>
      <c r="F8" s="248">
        <v>161562.72</v>
      </c>
      <c r="G8" s="269">
        <v>161562.72</v>
      </c>
      <c r="H8" s="250">
        <v>47251</v>
      </c>
      <c r="J8" s="271"/>
    </row>
    <row r="9" spans="1:10" ht="39" x14ac:dyDescent="0.25">
      <c r="A9" s="158">
        <v>8</v>
      </c>
      <c r="B9" s="258" t="s">
        <v>143</v>
      </c>
      <c r="C9" s="263">
        <v>39504</v>
      </c>
      <c r="D9" s="245" t="s">
        <v>122</v>
      </c>
      <c r="E9" s="255">
        <v>2881700776</v>
      </c>
      <c r="F9" s="248">
        <v>252808.67</v>
      </c>
      <c r="G9" s="269">
        <v>252808.66999999998</v>
      </c>
      <c r="H9" s="250">
        <v>73938</v>
      </c>
      <c r="J9" s="271"/>
    </row>
    <row r="10" spans="1:10" ht="26.25" x14ac:dyDescent="0.25">
      <c r="A10" s="158">
        <v>9</v>
      </c>
      <c r="B10" s="258" t="s">
        <v>144</v>
      </c>
      <c r="C10" s="263">
        <v>39553</v>
      </c>
      <c r="D10" s="245" t="s">
        <v>123</v>
      </c>
      <c r="E10" s="255">
        <v>2242125531</v>
      </c>
      <c r="F10" s="248">
        <v>221831.57</v>
      </c>
      <c r="G10" s="269">
        <v>221831.57</v>
      </c>
      <c r="H10" s="250">
        <v>69947</v>
      </c>
      <c r="J10" s="271"/>
    </row>
    <row r="11" spans="1:10" ht="26.25" x14ac:dyDescent="0.25">
      <c r="A11" s="158">
        <v>10</v>
      </c>
      <c r="B11" s="258" t="s">
        <v>145</v>
      </c>
      <c r="C11" s="264">
        <v>39132</v>
      </c>
      <c r="D11" s="245" t="s">
        <v>124</v>
      </c>
      <c r="E11" s="255">
        <v>2566406774</v>
      </c>
      <c r="F11" s="251">
        <v>1202473.5</v>
      </c>
      <c r="G11" s="269">
        <v>2140614.1</v>
      </c>
      <c r="H11" s="250">
        <v>144598</v>
      </c>
      <c r="J11" s="271"/>
    </row>
    <row r="12" spans="1:10" ht="39" x14ac:dyDescent="0.25">
      <c r="A12" s="158">
        <v>11</v>
      </c>
      <c r="B12" s="258" t="s">
        <v>146</v>
      </c>
      <c r="C12" s="264">
        <v>39524</v>
      </c>
      <c r="D12" s="245" t="s">
        <v>125</v>
      </c>
      <c r="E12" s="255">
        <v>2251123554</v>
      </c>
      <c r="F12" s="248">
        <v>546005.65</v>
      </c>
      <c r="G12" s="269">
        <v>546005.65</v>
      </c>
      <c r="H12" s="250">
        <v>186214</v>
      </c>
      <c r="J12" s="271"/>
    </row>
    <row r="13" spans="1:10" ht="51.75" x14ac:dyDescent="0.25">
      <c r="A13" s="158">
        <v>12</v>
      </c>
      <c r="B13" s="258" t="s">
        <v>147</v>
      </c>
      <c r="C13" s="263">
        <v>39576</v>
      </c>
      <c r="D13" s="245" t="s">
        <v>126</v>
      </c>
      <c r="E13" s="255">
        <v>2494303912</v>
      </c>
      <c r="F13" s="248">
        <v>228649.19</v>
      </c>
      <c r="G13" s="269">
        <v>228649.19</v>
      </c>
      <c r="H13" s="250">
        <v>66872</v>
      </c>
      <c r="J13" s="271"/>
    </row>
    <row r="14" spans="1:10" ht="39" x14ac:dyDescent="0.25">
      <c r="A14" s="158">
        <v>13</v>
      </c>
      <c r="B14" s="258" t="s">
        <v>148</v>
      </c>
      <c r="C14" s="263">
        <v>39734</v>
      </c>
      <c r="D14" s="245" t="s">
        <v>127</v>
      </c>
      <c r="E14" s="255">
        <v>3260215476</v>
      </c>
      <c r="F14" s="248">
        <v>116803.54</v>
      </c>
      <c r="G14" s="269">
        <v>116803.54000000001</v>
      </c>
      <c r="H14" s="250">
        <v>29295</v>
      </c>
      <c r="J14" s="271"/>
    </row>
    <row r="15" spans="1:10" ht="39" x14ac:dyDescent="0.25">
      <c r="A15" s="158">
        <v>14</v>
      </c>
      <c r="B15" s="258" t="s">
        <v>149</v>
      </c>
      <c r="C15" s="263">
        <v>39491</v>
      </c>
      <c r="D15" s="245" t="s">
        <v>128</v>
      </c>
      <c r="E15" s="255">
        <v>2922814472</v>
      </c>
      <c r="F15" s="248">
        <v>199950.65</v>
      </c>
      <c r="G15" s="269">
        <v>199950.65</v>
      </c>
      <c r="H15" s="250">
        <v>50148</v>
      </c>
      <c r="J15" s="271"/>
    </row>
    <row r="16" spans="1:10" ht="26.25" x14ac:dyDescent="0.25">
      <c r="A16" s="158">
        <v>15</v>
      </c>
      <c r="B16" s="258" t="s">
        <v>150</v>
      </c>
      <c r="C16" s="263">
        <v>39407</v>
      </c>
      <c r="D16" s="245" t="s">
        <v>129</v>
      </c>
      <c r="E16" s="255">
        <v>2527204403</v>
      </c>
      <c r="F16" s="248">
        <v>231678.54</v>
      </c>
      <c r="G16" s="269">
        <v>231678.54</v>
      </c>
      <c r="H16" s="250">
        <v>52230</v>
      </c>
      <c r="J16" s="271"/>
    </row>
    <row r="17" spans="1:11" ht="39" x14ac:dyDescent="0.25">
      <c r="A17" s="158">
        <v>16</v>
      </c>
      <c r="B17" s="258" t="s">
        <v>151</v>
      </c>
      <c r="C17" s="263">
        <v>39164</v>
      </c>
      <c r="D17" s="245" t="s">
        <v>130</v>
      </c>
      <c r="E17" s="255">
        <v>1743505197</v>
      </c>
      <c r="F17" s="251">
        <v>5093302.6100000003</v>
      </c>
      <c r="G17" s="269">
        <v>6717143.7599999998</v>
      </c>
      <c r="H17" s="250">
        <v>232052</v>
      </c>
      <c r="J17" s="271"/>
    </row>
    <row r="18" spans="1:11" ht="39" x14ac:dyDescent="0.25">
      <c r="A18" s="158">
        <v>17</v>
      </c>
      <c r="B18" s="258" t="s">
        <v>152</v>
      </c>
      <c r="C18" s="263">
        <v>39324</v>
      </c>
      <c r="D18" s="245" t="s">
        <v>131</v>
      </c>
      <c r="E18" s="255">
        <v>1995318517</v>
      </c>
      <c r="F18" s="251">
        <v>2692009.91</v>
      </c>
      <c r="G18" s="269">
        <v>3550273.56</v>
      </c>
      <c r="H18" s="250">
        <v>133618</v>
      </c>
      <c r="J18" s="271"/>
    </row>
    <row r="19" spans="1:11" ht="26.25" x14ac:dyDescent="0.25">
      <c r="A19" s="158">
        <v>18</v>
      </c>
      <c r="B19" s="258" t="s">
        <v>153</v>
      </c>
      <c r="C19" s="263">
        <v>39304</v>
      </c>
      <c r="D19" s="245" t="s">
        <v>132</v>
      </c>
      <c r="E19" s="255">
        <v>2109622183</v>
      </c>
      <c r="F19" s="248">
        <v>264915.71000000002</v>
      </c>
      <c r="G19" s="269">
        <v>264915.71000000002</v>
      </c>
      <c r="H19" s="250">
        <v>83666</v>
      </c>
      <c r="J19" s="271"/>
    </row>
    <row r="20" spans="1:11" ht="26.25" x14ac:dyDescent="0.25">
      <c r="A20" s="158">
        <v>19</v>
      </c>
      <c r="B20" s="258" t="s">
        <v>154</v>
      </c>
      <c r="C20" s="264">
        <v>38672</v>
      </c>
      <c r="D20" s="245" t="s">
        <v>133</v>
      </c>
      <c r="E20" s="255">
        <v>2231415960</v>
      </c>
      <c r="F20" s="251">
        <v>1982482.44</v>
      </c>
      <c r="G20" s="269">
        <v>2610454.44</v>
      </c>
      <c r="H20" s="252">
        <v>497212</v>
      </c>
      <c r="J20" s="271"/>
    </row>
    <row r="21" spans="1:11" ht="26.25" x14ac:dyDescent="0.25">
      <c r="A21" s="158">
        <v>20</v>
      </c>
      <c r="B21" s="258" t="s">
        <v>155</v>
      </c>
      <c r="C21" s="263">
        <v>39527</v>
      </c>
      <c r="D21" s="245" t="s">
        <v>134</v>
      </c>
      <c r="E21" s="255">
        <v>2371804052</v>
      </c>
      <c r="F21" s="248">
        <v>190966.53</v>
      </c>
      <c r="G21" s="269">
        <v>190966.53</v>
      </c>
      <c r="H21" s="250">
        <v>47895</v>
      </c>
      <c r="J21" s="271"/>
    </row>
    <row r="22" spans="1:11" ht="26.25" x14ac:dyDescent="0.25">
      <c r="A22" s="158">
        <v>21</v>
      </c>
      <c r="B22" s="258" t="s">
        <v>156</v>
      </c>
      <c r="C22" s="263">
        <v>40980</v>
      </c>
      <c r="D22" s="245" t="s">
        <v>135</v>
      </c>
      <c r="E22" s="255">
        <v>2546612504</v>
      </c>
      <c r="F22" s="248">
        <v>57345.35</v>
      </c>
      <c r="G22" s="269">
        <v>57310.11</v>
      </c>
      <c r="H22" s="250">
        <v>16771</v>
      </c>
      <c r="J22" s="271"/>
    </row>
    <row r="23" spans="1:11" ht="26.25" x14ac:dyDescent="0.25">
      <c r="A23" s="158">
        <v>22</v>
      </c>
      <c r="B23" s="156" t="s">
        <v>103</v>
      </c>
      <c r="C23" s="162">
        <v>38783</v>
      </c>
      <c r="D23" s="157" t="s">
        <v>96</v>
      </c>
      <c r="E23" s="157">
        <v>2193010532</v>
      </c>
      <c r="F23" s="161">
        <v>264415.71999999997</v>
      </c>
      <c r="G23" s="269">
        <v>19833.86</v>
      </c>
      <c r="H23" s="159">
        <v>47591</v>
      </c>
      <c r="J23" s="271"/>
      <c r="K23" s="271"/>
    </row>
    <row r="24" spans="1:11" ht="26.25" x14ac:dyDescent="0.25">
      <c r="A24" s="158">
        <v>23</v>
      </c>
      <c r="B24" s="156" t="s">
        <v>104</v>
      </c>
      <c r="C24" s="163">
        <v>38800</v>
      </c>
      <c r="D24" s="157" t="s">
        <v>96</v>
      </c>
      <c r="E24" s="157">
        <v>2193010532</v>
      </c>
      <c r="F24" s="161">
        <v>731801.3</v>
      </c>
      <c r="G24" s="270">
        <v>2741902.81</v>
      </c>
      <c r="H24" s="159">
        <v>50957</v>
      </c>
      <c r="J24" s="272"/>
      <c r="K24" s="271"/>
    </row>
    <row r="25" spans="1:11" ht="26.25" x14ac:dyDescent="0.25">
      <c r="A25" s="158">
        <v>24</v>
      </c>
      <c r="B25" s="156" t="s">
        <v>105</v>
      </c>
      <c r="C25" s="162">
        <v>39146</v>
      </c>
      <c r="D25" s="171" t="s">
        <v>97</v>
      </c>
      <c r="E25" s="168">
        <v>2837706112</v>
      </c>
      <c r="F25" s="169">
        <v>382516.71</v>
      </c>
      <c r="G25" s="269">
        <v>1994583.22</v>
      </c>
      <c r="H25" s="159">
        <v>114774</v>
      </c>
      <c r="J25" s="271"/>
      <c r="K25" s="271"/>
    </row>
    <row r="26" spans="1:11" ht="39" x14ac:dyDescent="0.25">
      <c r="A26" s="158">
        <v>25</v>
      </c>
      <c r="B26" s="156" t="s">
        <v>106</v>
      </c>
      <c r="C26" s="172">
        <v>38677</v>
      </c>
      <c r="D26" s="157" t="s">
        <v>98</v>
      </c>
      <c r="E26" s="157">
        <v>2397816795</v>
      </c>
      <c r="F26" s="161">
        <v>466422.01</v>
      </c>
      <c r="G26" s="269">
        <v>569267.15</v>
      </c>
      <c r="H26" s="159">
        <v>109933</v>
      </c>
      <c r="J26" s="271"/>
      <c r="K26" s="271"/>
    </row>
    <row r="27" spans="1:11" ht="39" x14ac:dyDescent="0.25">
      <c r="A27" s="158">
        <v>26</v>
      </c>
      <c r="B27" s="156" t="s">
        <v>107</v>
      </c>
      <c r="C27" s="162">
        <v>39155</v>
      </c>
      <c r="D27" s="157" t="s">
        <v>99</v>
      </c>
      <c r="E27" s="157">
        <v>3032922063</v>
      </c>
      <c r="F27" s="161">
        <v>376095.67</v>
      </c>
      <c r="G27" s="269">
        <v>368530.61</v>
      </c>
      <c r="H27" s="159">
        <v>55149</v>
      </c>
      <c r="J27" s="271"/>
      <c r="K27" s="271"/>
    </row>
    <row r="28" spans="1:11" ht="39" x14ac:dyDescent="0.25">
      <c r="A28" s="158">
        <v>27</v>
      </c>
      <c r="B28" s="156" t="s">
        <v>108</v>
      </c>
      <c r="C28" s="170">
        <v>39132</v>
      </c>
      <c r="D28" s="157" t="s">
        <v>100</v>
      </c>
      <c r="E28" s="157">
        <v>2826318994</v>
      </c>
      <c r="F28" s="161">
        <v>788537.58</v>
      </c>
      <c r="G28" s="269">
        <v>2234145.42</v>
      </c>
      <c r="H28" s="159">
        <v>98386</v>
      </c>
      <c r="J28" s="271"/>
      <c r="K28" s="271"/>
    </row>
    <row r="29" spans="1:11" ht="26.25" x14ac:dyDescent="0.25">
      <c r="A29" s="158">
        <v>28</v>
      </c>
      <c r="B29" s="156" t="s">
        <v>109</v>
      </c>
      <c r="C29" s="170">
        <v>39273</v>
      </c>
      <c r="D29" s="157" t="s">
        <v>101</v>
      </c>
      <c r="E29" s="157">
        <v>2711500219</v>
      </c>
      <c r="F29" s="160">
        <v>1225539.83</v>
      </c>
      <c r="G29" s="269">
        <v>348716.45</v>
      </c>
      <c r="H29" s="159">
        <v>46375</v>
      </c>
      <c r="J29" s="271"/>
      <c r="K29" s="284"/>
    </row>
    <row r="30" spans="1:11" ht="26.25" x14ac:dyDescent="0.25">
      <c r="A30" s="158">
        <v>29</v>
      </c>
      <c r="B30" s="156" t="s">
        <v>110</v>
      </c>
      <c r="C30" s="170">
        <v>39307</v>
      </c>
      <c r="D30" s="157" t="s">
        <v>101</v>
      </c>
      <c r="E30" s="157">
        <v>2711500219</v>
      </c>
      <c r="F30" s="160">
        <v>613898.61</v>
      </c>
      <c r="G30" s="269">
        <v>965113.39</v>
      </c>
      <c r="H30" s="159">
        <v>22833</v>
      </c>
      <c r="J30" s="271"/>
    </row>
    <row r="31" spans="1:11" ht="26.25" x14ac:dyDescent="0.25">
      <c r="A31" s="158">
        <v>30</v>
      </c>
      <c r="B31" s="156" t="s">
        <v>111</v>
      </c>
      <c r="C31" s="170">
        <v>39380</v>
      </c>
      <c r="D31" s="157" t="s">
        <v>101</v>
      </c>
      <c r="E31" s="157">
        <v>2711500219</v>
      </c>
      <c r="F31" s="160">
        <v>1259956.54</v>
      </c>
      <c r="G31" s="269">
        <v>382516.70999999996</v>
      </c>
      <c r="H31" s="159">
        <v>46375</v>
      </c>
      <c r="J31" s="271"/>
    </row>
    <row r="32" spans="1:11" ht="39" x14ac:dyDescent="0.25">
      <c r="A32" s="158">
        <v>31</v>
      </c>
      <c r="B32" s="156" t="s">
        <v>112</v>
      </c>
      <c r="C32" s="170">
        <v>39175</v>
      </c>
      <c r="D32" s="157" t="s">
        <v>102</v>
      </c>
      <c r="E32" s="157">
        <v>2089225013</v>
      </c>
      <c r="F32" s="161">
        <v>91102.41</v>
      </c>
      <c r="G32" s="269">
        <v>615126.16999999993</v>
      </c>
      <c r="H32" s="159">
        <v>22849</v>
      </c>
      <c r="J32" s="271"/>
    </row>
    <row r="33" spans="1:10" ht="39" x14ac:dyDescent="0.25">
      <c r="A33" s="158">
        <v>32</v>
      </c>
      <c r="B33" s="262" t="s">
        <v>161</v>
      </c>
      <c r="C33" s="263">
        <v>39328</v>
      </c>
      <c r="D33" s="259" t="s">
        <v>157</v>
      </c>
      <c r="E33" s="157">
        <v>2425219396</v>
      </c>
      <c r="F33" s="161">
        <v>2079059.37</v>
      </c>
      <c r="G33" s="269">
        <v>496002.07</v>
      </c>
      <c r="H33" s="159">
        <v>54541</v>
      </c>
      <c r="J33" s="271"/>
    </row>
    <row r="34" spans="1:10" ht="26.25" x14ac:dyDescent="0.25">
      <c r="A34" s="158">
        <v>33</v>
      </c>
      <c r="B34" s="262" t="s">
        <v>162</v>
      </c>
      <c r="C34" s="263">
        <v>39535</v>
      </c>
      <c r="D34" s="259" t="s">
        <v>158</v>
      </c>
      <c r="E34" s="157">
        <v>2999623134</v>
      </c>
      <c r="F34" s="161">
        <v>299954.03000000003</v>
      </c>
      <c r="G34" s="269">
        <v>1039938.26</v>
      </c>
      <c r="H34" s="159">
        <v>62313</v>
      </c>
      <c r="J34" s="271"/>
    </row>
    <row r="35" spans="1:10" ht="64.5" x14ac:dyDescent="0.25">
      <c r="A35" s="158">
        <v>34</v>
      </c>
      <c r="B35" s="156"/>
      <c r="C35" s="263">
        <v>40360</v>
      </c>
      <c r="D35" s="290" t="s">
        <v>168</v>
      </c>
      <c r="E35" s="158"/>
      <c r="F35" s="260" t="s">
        <v>160</v>
      </c>
      <c r="G35" s="273">
        <v>1616265.1</v>
      </c>
      <c r="H35" s="261">
        <v>6288</v>
      </c>
      <c r="J35" s="271"/>
    </row>
    <row r="36" spans="1:10" ht="102.75" x14ac:dyDescent="0.25">
      <c r="A36" s="158">
        <v>35</v>
      </c>
      <c r="B36" s="158"/>
      <c r="C36" s="158"/>
      <c r="D36" s="259" t="s">
        <v>159</v>
      </c>
      <c r="E36" s="158"/>
      <c r="F36" s="160">
        <v>2176088.87</v>
      </c>
      <c r="G36" s="160">
        <v>809621.08000000007</v>
      </c>
      <c r="H36" s="159">
        <v>54024</v>
      </c>
      <c r="J36" s="271"/>
    </row>
    <row r="37" spans="1:10" ht="39" x14ac:dyDescent="0.25">
      <c r="A37" s="158">
        <v>36</v>
      </c>
      <c r="B37" s="156" t="s">
        <v>165</v>
      </c>
      <c r="C37" s="264">
        <v>39283</v>
      </c>
      <c r="D37" s="259" t="s">
        <v>163</v>
      </c>
      <c r="E37" s="157">
        <v>1971611975</v>
      </c>
      <c r="F37" s="161">
        <v>13072.58</v>
      </c>
      <c r="G37" s="269">
        <v>1661654.53</v>
      </c>
      <c r="H37" s="159">
        <v>3279</v>
      </c>
      <c r="J37" s="271"/>
    </row>
    <row r="38" spans="1:10" ht="26.25" x14ac:dyDescent="0.25">
      <c r="A38" s="158">
        <v>37</v>
      </c>
      <c r="B38" s="156" t="s">
        <v>166</v>
      </c>
      <c r="C38" s="265">
        <v>41632</v>
      </c>
      <c r="D38" s="259" t="s">
        <v>164</v>
      </c>
      <c r="E38" s="157">
        <v>2018408657</v>
      </c>
      <c r="F38" s="161">
        <v>1319666.6299999999</v>
      </c>
      <c r="G38" s="269">
        <v>120147.59</v>
      </c>
      <c r="H38" s="159">
        <v>33593</v>
      </c>
      <c r="J38" s="271"/>
    </row>
    <row r="39" spans="1:10" x14ac:dyDescent="0.25">
      <c r="F39" s="274"/>
      <c r="G39" s="274">
        <f>SUM(G2:G38)</f>
        <v>36551823.129999995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ВПА_ФО_КП</vt:lpstr>
      <vt:lpstr>Журнал торгів</vt:lpstr>
      <vt:lpstr>ППА_ФО_КП</vt:lpstr>
      <vt:lpstr>Перелік кредитних договорів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2018-01-19T13:18:21Z</cp:lastPrinted>
  <dcterms:created xsi:type="dcterms:W3CDTF">2016-04-08T14:26:54Z</dcterms:created>
  <dcterms:modified xsi:type="dcterms:W3CDTF">2018-12-21T13:16:24Z</dcterms:modified>
</cp:coreProperties>
</file>