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ОСНОВНІ ЗАСОБИ (ТМЦ)_x000a__x000a__x000a_" sheetId="11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30" i="9" l="1"/>
  <c r="C29" i="9"/>
  <c r="C27" i="9"/>
  <c r="C26" i="9"/>
  <c r="C24" i="9"/>
  <c r="C23" i="9"/>
  <c r="C21" i="9"/>
  <c r="C20" i="9"/>
  <c r="C22" i="9" s="1"/>
  <c r="C18" i="9"/>
  <c r="C17" i="9"/>
  <c r="C19" i="9" s="1"/>
  <c r="C15" i="9"/>
  <c r="C14" i="9"/>
  <c r="C16" i="9" s="1"/>
  <c r="C13" i="9"/>
  <c r="F22" i="11" l="1"/>
  <c r="E22" i="11"/>
  <c r="G22" i="11"/>
</calcChain>
</file>

<file path=xl/sharedStrings.xml><?xml version="1.0" encoding="utf-8"?>
<sst xmlns="http://schemas.openxmlformats.org/spreadsheetml/2006/main" count="196" uniqueCount="137">
  <si>
    <t>Інше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</si>
  <si>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</si>
  <si>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</si>
  <si>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</si>
  <si>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</si>
  <si>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</si>
  <si>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</si>
  <si>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</si>
  <si>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</si>
  <si>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</si>
  <si>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</si>
  <si>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</si>
  <si>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</si>
  <si>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</si>
  <si>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</si>
  <si>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</si>
  <si>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</si>
  <si>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</si>
  <si>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</si>
  <si>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</si>
  <si>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</si>
  <si>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</si>
  <si>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</si>
  <si>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</si>
  <si>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</si>
  <si>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</si>
  <si>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</si>
  <si>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</si>
  <si>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</si>
  <si>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</si>
  <si>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</si>
  <si>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</si>
  <si>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</si>
  <si>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</si>
  <si>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приватна</t>
  </si>
  <si>
    <t>ні</t>
  </si>
  <si>
    <t>01.04.2016 року</t>
  </si>
  <si>
    <t xml:space="preserve">для будівництва і обслуговування житлового будинку, господарських будівель і споруд (присадибна ділянка) </t>
  </si>
  <si>
    <t>АТ "БАНК"ФІНАНСИ ТА КРЕДИТ"</t>
  </si>
  <si>
    <t>Оціночна вартість всього: в т.ч.:</t>
  </si>
  <si>
    <t>Земельна ділянка</t>
  </si>
  <si>
    <t>Київська область (9) Києво - Святошинський район, с. Ходосівка, вул. Сіверська, Ходосівська сільська рада.</t>
  </si>
  <si>
    <t>№ з/п</t>
  </si>
  <si>
    <t>Найменування активу: обладнання/устаткування</t>
  </si>
  <si>
    <t>ВСЬОГО: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</si>
  <si>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</si>
  <si>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</si>
  <si>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</si>
  <si>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</si>
  <si>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</si>
  <si>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</si>
  <si>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</si>
  <si>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</si>
  <si>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</si>
  <si>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3,9976 га</t>
  </si>
  <si>
    <t>3222487000:04:004:0424</t>
  </si>
  <si>
    <t>9 443 930,00  грн. (без ПДВ)</t>
  </si>
  <si>
    <t>00414-Kru</t>
  </si>
  <si>
    <t>Склад, м.Буча, вул. М. Залізняка, б.5</t>
  </si>
  <si>
    <t>01703-Lvv</t>
  </si>
  <si>
    <t>01500-Lvv</t>
  </si>
  <si>
    <t>08823</t>
  </si>
  <si>
    <t>01507-Rov</t>
  </si>
  <si>
    <t>сейф сертифікований І кл.</t>
  </si>
  <si>
    <t>00067-Lvv</t>
  </si>
  <si>
    <t>Комп.мебл.на роб.місце операц.</t>
  </si>
  <si>
    <t>01439-Ivf</t>
  </si>
  <si>
    <t>01289-Ivf</t>
  </si>
  <si>
    <t>Каса перерахунку</t>
  </si>
  <si>
    <t>02297-Rov</t>
  </si>
  <si>
    <t>06219-Kru</t>
  </si>
  <si>
    <t>07021-Kru</t>
  </si>
  <si>
    <t>01813-Rov</t>
  </si>
  <si>
    <t>Робоче місце операціоніста</t>
  </si>
  <si>
    <t>14667</t>
  </si>
  <si>
    <t>14705</t>
  </si>
  <si>
    <t>14715</t>
  </si>
  <si>
    <t>01510-Ivf</t>
  </si>
  <si>
    <t>07971</t>
  </si>
  <si>
    <t>Оборудование-Модуль секретности 3D Security Module</t>
  </si>
  <si>
    <t>06992-Kru</t>
  </si>
  <si>
    <t>01519-Kru</t>
  </si>
  <si>
    <t>78 671,60 грн. (без ПДВ)</t>
  </si>
  <si>
    <t>9 522 601,60 грн. (без ПДВ)</t>
  </si>
  <si>
    <t>Основні засоби 19 од.</t>
  </si>
  <si>
    <t>основні засоби у кількості  19 од.</t>
  </si>
  <si>
    <t>ТОВ "Українська універсальна біржа"/ТОВ з ІК «ВЕРІТЕКС»</t>
  </si>
  <si>
    <t>№ 16049/14 від 18.02.2014р.  / № 842/15 від 03.11.2015р.</t>
  </si>
  <si>
    <t xml:space="preserve">1.9. Поточне використання </t>
  </si>
  <si>
    <t>перейти за посиланням</t>
  </si>
  <si>
    <t>2. ГРАФІЧНІ МАТЕРІАЛИ</t>
  </si>
  <si>
    <t>2.1. Фотофіксація</t>
  </si>
  <si>
    <t>2.2. Ситуаційний план</t>
  </si>
  <si>
    <t>2.3. Тощо</t>
  </si>
  <si>
    <t>Перелік основних засобів  АТ "БАНК "ФІНАНСИ ТА КРЕДИТ",                                                                                                                                                                                                                                                                                                                                                                                                                                                                                     які підлягають продажу разом  з власним нерухомим майном (земельна ділянка), яке розташовано  за адресою:                                                                                                                                                                                                                               КиЇвська область, Києво-Святошинський район, с. Ходосівка, вул. Сіверська, Ходосівська сільська рада, кадастровий №3222487000:04:004:0424, загальеою площею - 3,9976 га.</t>
  </si>
  <si>
    <t>Івентарний номер</t>
  </si>
  <si>
    <t>Дата ввода в експлуатацію</t>
  </si>
  <si>
    <t>Найменування  міста експлуатації</t>
  </si>
  <si>
    <t xml:space="preserve">Оціночна вартість основних засобів АТ "БАНК" ФІНАНСИ ТА КРЕДИТ" визначена суб’єктом  оціночної діяльності ТОВ з ІК «ВЕРІТЕКС»,  що діє на підставі  Сертифікату  суб’єкта оціночної діяльності, виданого Фондом Державного майна України  від 03.11.2015 р. № 842/15 , (код ЕДРПОУ - 30856319) </t>
  </si>
  <si>
    <t>*Порядок продажу  та початкову вартість  основних засобів було погоджено  рішенням виконавчої дирекції Фонду від 20.02.2017р. №643  у кількості 19 одиниць у сумі 78 671,60 грн.,  без ПДВ, оціночна вартість яких становить 74 925,33 грн., без ПДВ.</t>
  </si>
  <si>
    <t>08.09.2017р./Зем. ділянка</t>
  </si>
  <si>
    <t>-</t>
  </si>
  <si>
    <t>Основні засоби</t>
  </si>
  <si>
    <t>Всього:</t>
  </si>
  <si>
    <t>не продане</t>
  </si>
  <si>
    <t>10%     2</t>
  </si>
  <si>
    <t>22.09.2017р. /Зем. ділянка</t>
  </si>
  <si>
    <t>20%         3</t>
  </si>
  <si>
    <t>06.10.2017р. /Зем. ділянка</t>
  </si>
  <si>
    <t>30%          4</t>
  </si>
  <si>
    <t>23.10.2017р. / Зем. ділянка</t>
  </si>
  <si>
    <t>40%        5</t>
  </si>
  <si>
    <t>06.11.2017р. /Зем. ділянка</t>
  </si>
  <si>
    <t>Всього</t>
  </si>
  <si>
    <t>50%      6</t>
  </si>
  <si>
    <t>20.11.2017р. /Зем. ділянка</t>
  </si>
  <si>
    <t>60%         7</t>
  </si>
  <si>
    <t>04.12.2017р. / Зем. ділянка</t>
  </si>
  <si>
    <t>70 %       8</t>
  </si>
  <si>
    <t>18.12.2017р. / Зем. Ділянка</t>
  </si>
  <si>
    <t>1.11.  Набуття у власність в результаті претензійно-позовної роботи</t>
  </si>
  <si>
    <t>Право власності набуто на підставі рішення суду</t>
  </si>
  <si>
    <t xml:space="preserve">СТОЙКА ІНД.                                                                     </t>
  </si>
  <si>
    <t>Magner 926 лічильник монет</t>
  </si>
  <si>
    <t>Устройство  KBM CS-228</t>
  </si>
  <si>
    <t>Сейф банківський СБ 1-2-1000</t>
  </si>
  <si>
    <t>Сейф банківський ТИТАН 72-644 3 кл</t>
  </si>
  <si>
    <t xml:space="preserve">СТОЙКА                                                                          </t>
  </si>
  <si>
    <t xml:space="preserve">система переговорних пунктів </t>
  </si>
  <si>
    <t>Системний блок № 1</t>
  </si>
  <si>
    <t>Стінка для документів</t>
  </si>
  <si>
    <t>стійка для презентації монет</t>
  </si>
  <si>
    <t xml:space="preserve">Л1ЧИЛЬНИК БАНКНОТ                                                               </t>
  </si>
  <si>
    <t xml:space="preserve">Балансова вартість, (01.04.2018) </t>
  </si>
  <si>
    <t>Оціночна вартість (01.04.2016) (грн., без ПДВ)</t>
  </si>
  <si>
    <t>Початкова (стартова) ціна (грн., з ПДВ)</t>
  </si>
  <si>
    <t xml:space="preserve">1.7. Вид права на земельну ділянку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</si>
</sst>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u/>
      <sz val="9.9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0" fillId="0" borderId="1" xfId="0" applyBorder="1"/>
    <xf numFmtId="0" fontId="0" fillId="0" borderId="0" xfId="0" applyFill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0" fontId="6" fillId="0" borderId="1" xfId="0" applyFont="1" applyFill="1" applyBorder="1"/>
    <xf numFmtId="0" fontId="1" fillId="0" borderId="1" xfId="0" applyFont="1" applyFill="1" applyBorder="1"/>
    <xf numFmtId="0" fontId="11" fillId="0" borderId="0" xfId="0" applyFont="1"/>
    <xf numFmtId="0" fontId="11" fillId="0" borderId="0" xfId="0" applyFont="1" applyAlignment="1">
      <alignment horizontal="center"/>
    </xf>
    <xf numFmtId="0" fontId="11" fillId="0" borderId="0" xfId="0" applyFont="1" applyBorder="1"/>
    <xf numFmtId="0" fontId="11" fillId="0" borderId="0" xfId="0" applyFont="1" applyAlignment="1"/>
    <xf numFmtId="0" fontId="11" fillId="0" borderId="0" xfId="0" applyFont="1" applyAlignment="1">
      <alignment wrapText="1"/>
    </xf>
    <xf numFmtId="49" fontId="14" fillId="0" borderId="1" xfId="0" applyNumberFormat="1" applyFont="1" applyFill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horizontal="center" vertical="center"/>
    </xf>
    <xf numFmtId="4" fontId="4" fillId="0" borderId="1" xfId="2" applyNumberFormat="1" applyFont="1" applyBorder="1"/>
    <xf numFmtId="14" fontId="3" fillId="0" borderId="1" xfId="0" applyNumberFormat="1" applyFont="1" applyBorder="1"/>
    <xf numFmtId="4" fontId="3" fillId="0" borderId="1" xfId="2" applyNumberFormat="1" applyFont="1" applyBorder="1"/>
    <xf numFmtId="0" fontId="7" fillId="0" borderId="10" xfId="0" applyFont="1" applyFill="1" applyBorder="1" applyAlignment="1" applyProtection="1">
      <alignment horizontal="left" vertical="center"/>
    </xf>
    <xf numFmtId="0" fontId="11" fillId="0" borderId="11" xfId="0" applyFont="1" applyFill="1" applyBorder="1" applyAlignment="1" applyProtection="1">
      <alignment horizontal="center" vertical="center"/>
    </xf>
    <xf numFmtId="0" fontId="12" fillId="0" borderId="11" xfId="4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left" vertical="center" wrapText="1"/>
    </xf>
    <xf numFmtId="0" fontId="11" fillId="0" borderId="11" xfId="0" applyFont="1" applyFill="1" applyBorder="1" applyAlignment="1" applyProtection="1">
      <alignment horizontal="center" vertical="center" wrapText="1"/>
    </xf>
    <xf numFmtId="49" fontId="7" fillId="0" borderId="10" xfId="0" applyNumberFormat="1" applyFont="1" applyFill="1" applyBorder="1" applyAlignment="1" applyProtection="1">
      <alignment horizontal="left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7" fillId="0" borderId="10" xfId="0" applyFont="1" applyBorder="1" applyAlignment="1" applyProtection="1">
      <alignment vertical="center" wrapText="1"/>
    </xf>
    <xf numFmtId="0" fontId="11" fillId="0" borderId="11" xfId="0" applyFont="1" applyBorder="1" applyAlignment="1" applyProtection="1">
      <alignment horizontal="center" vertical="center"/>
    </xf>
    <xf numFmtId="14" fontId="7" fillId="0" borderId="10" xfId="0" applyNumberFormat="1" applyFont="1" applyBorder="1" applyAlignment="1">
      <alignment vertical="center"/>
    </xf>
    <xf numFmtId="14" fontId="7" fillId="0" borderId="12" xfId="0" applyNumberFormat="1" applyFont="1" applyBorder="1" applyAlignment="1">
      <alignment vertical="center"/>
    </xf>
    <xf numFmtId="0" fontId="13" fillId="0" borderId="0" xfId="0" applyFont="1" applyFill="1" applyAlignment="1">
      <alignment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left" vertical="center" wrapText="1"/>
    </xf>
    <xf numFmtId="14" fontId="13" fillId="0" borderId="1" xfId="0" applyNumberFormat="1" applyFont="1" applyFill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4" fontId="14" fillId="2" borderId="1" xfId="0" applyNumberFormat="1" applyFont="1" applyFill="1" applyBorder="1" applyAlignment="1">
      <alignment horizontal="center" vertical="center"/>
    </xf>
    <xf numFmtId="2" fontId="14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13" fillId="0" borderId="0" xfId="0" applyFont="1" applyFill="1" applyAlignment="1">
      <alignment vertical="center" wrapText="1"/>
    </xf>
    <xf numFmtId="2" fontId="13" fillId="0" borderId="0" xfId="0" applyNumberFormat="1" applyFont="1" applyFill="1" applyAlignment="1">
      <alignment horizontal="center" vertical="center"/>
    </xf>
    <xf numFmtId="0" fontId="7" fillId="2" borderId="10" xfId="0" applyFont="1" applyFill="1" applyBorder="1" applyAlignment="1" applyProtection="1">
      <alignment horizontal="center" vertical="center"/>
    </xf>
    <xf numFmtId="0" fontId="7" fillId="2" borderId="11" xfId="0" applyFont="1" applyFill="1" applyBorder="1" applyAlignment="1" applyProtection="1">
      <alignment horizontal="center" vertical="center"/>
    </xf>
    <xf numFmtId="14" fontId="12" fillId="0" borderId="11" xfId="4" applyNumberFormat="1" applyFont="1" applyFill="1" applyBorder="1" applyAlignment="1" applyProtection="1">
      <alignment horizontal="center" vertical="center"/>
    </xf>
    <xf numFmtId="14" fontId="12" fillId="0" borderId="13" xfId="4" applyNumberFormat="1" applyFont="1" applyFill="1" applyBorder="1" applyAlignment="1" applyProtection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4" fillId="0" borderId="0" xfId="0" applyFont="1" applyFill="1" applyAlignment="1">
      <alignment horizontal="left" vertical="center" wrapText="1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10</xdr:col>
      <xdr:colOff>180975</xdr:colOff>
      <xdr:row>40</xdr:row>
      <xdr:rowOff>57150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9200" y="581025"/>
          <a:ext cx="5057775" cy="7105650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18</xdr:row>
      <xdr:rowOff>0</xdr:rowOff>
    </xdr:from>
    <xdr:to>
      <xdr:col>25</xdr:col>
      <xdr:colOff>134710</xdr:colOff>
      <xdr:row>48</xdr:row>
      <xdr:rowOff>17388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47857" y="3442607"/>
          <a:ext cx="8094889" cy="573238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topLeftCell="A4" zoomScale="90" zoomScaleNormal="90" workbookViewId="0">
      <selection activeCell="F15" sqref="F15:F16"/>
    </sheetView>
  </sheetViews>
  <sheetFormatPr defaultRowHeight="15.75" x14ac:dyDescent="0.25"/>
  <cols>
    <col min="1" max="1" width="14.140625" style="10" customWidth="1"/>
    <col min="2" max="2" width="38.140625" style="10" customWidth="1"/>
    <col min="3" max="3" width="55.140625" style="10" customWidth="1"/>
    <col min="4" max="16384" width="9.140625" style="10"/>
  </cols>
  <sheetData>
    <row r="1" spans="1:4" ht="10.5" customHeight="1" thickBot="1" x14ac:dyDescent="0.3"/>
    <row r="2" spans="1:4" ht="8.25" customHeight="1" x14ac:dyDescent="0.25">
      <c r="A2" s="12"/>
      <c r="B2" s="50" t="s">
        <v>29</v>
      </c>
      <c r="C2" s="51"/>
      <c r="D2" s="11"/>
    </row>
    <row r="3" spans="1:4" ht="36.75" customHeight="1" x14ac:dyDescent="0.25">
      <c r="A3" s="12"/>
      <c r="B3" s="52"/>
      <c r="C3" s="53"/>
      <c r="D3" s="11"/>
    </row>
    <row r="4" spans="1:4" x14ac:dyDescent="0.25">
      <c r="A4" s="12"/>
      <c r="B4" s="25" t="s">
        <v>18</v>
      </c>
      <c r="C4" s="26" t="s">
        <v>38</v>
      </c>
      <c r="D4" s="11"/>
    </row>
    <row r="5" spans="1:4" x14ac:dyDescent="0.25">
      <c r="A5" s="12"/>
      <c r="B5" s="46" t="s">
        <v>19</v>
      </c>
      <c r="C5" s="47"/>
      <c r="D5" s="11"/>
    </row>
    <row r="6" spans="1:4" ht="15" customHeight="1" x14ac:dyDescent="0.25">
      <c r="A6" s="12"/>
      <c r="B6" s="25" t="s">
        <v>20</v>
      </c>
      <c r="C6" s="26" t="s">
        <v>22</v>
      </c>
    </row>
    <row r="7" spans="1:4" ht="15" customHeight="1" x14ac:dyDescent="0.25">
      <c r="A7" s="12"/>
      <c r="B7" s="25"/>
      <c r="C7" s="27" t="s">
        <v>85</v>
      </c>
    </row>
    <row r="8" spans="1:4" ht="18.75" customHeight="1" x14ac:dyDescent="0.25">
      <c r="A8" s="12"/>
      <c r="B8" s="28" t="s">
        <v>21</v>
      </c>
      <c r="C8" s="26" t="s">
        <v>22</v>
      </c>
    </row>
    <row r="9" spans="1:4" ht="47.25" x14ac:dyDescent="0.25">
      <c r="A9" s="12"/>
      <c r="B9" s="28" t="s">
        <v>24</v>
      </c>
      <c r="C9" s="29" t="s">
        <v>41</v>
      </c>
    </row>
    <row r="10" spans="1:4" ht="14.25" customHeight="1" x14ac:dyDescent="0.25">
      <c r="A10" s="12"/>
      <c r="B10" s="28" t="s">
        <v>25</v>
      </c>
      <c r="C10" s="26" t="s">
        <v>54</v>
      </c>
    </row>
    <row r="11" spans="1:4" ht="18" customHeight="1" x14ac:dyDescent="0.25">
      <c r="A11" s="12"/>
      <c r="B11" s="28" t="s">
        <v>26</v>
      </c>
      <c r="C11" s="26" t="s">
        <v>55</v>
      </c>
    </row>
    <row r="12" spans="1:4" ht="48.75" customHeight="1" x14ac:dyDescent="0.25">
      <c r="A12" s="12"/>
      <c r="B12" s="30" t="s">
        <v>27</v>
      </c>
      <c r="C12" s="29" t="s">
        <v>37</v>
      </c>
    </row>
    <row r="13" spans="1:4" ht="24" customHeight="1" x14ac:dyDescent="0.25">
      <c r="A13" s="12"/>
      <c r="B13" s="32" t="s">
        <v>136</v>
      </c>
      <c r="C13" s="26" t="s">
        <v>34</v>
      </c>
    </row>
    <row r="14" spans="1:4" x14ac:dyDescent="0.25">
      <c r="A14" s="12"/>
      <c r="B14" s="28" t="s">
        <v>28</v>
      </c>
      <c r="C14" s="33" t="s">
        <v>35</v>
      </c>
    </row>
    <row r="15" spans="1:4" ht="31.5" x14ac:dyDescent="0.25">
      <c r="A15" s="12"/>
      <c r="B15" s="28" t="s">
        <v>88</v>
      </c>
      <c r="C15" s="31" t="s">
        <v>37</v>
      </c>
    </row>
    <row r="16" spans="1:4" ht="31.5" x14ac:dyDescent="0.25">
      <c r="A16" s="12"/>
      <c r="B16" s="28" t="s">
        <v>23</v>
      </c>
      <c r="C16" s="33" t="s">
        <v>35</v>
      </c>
    </row>
    <row r="17" spans="1:3" ht="47.25" x14ac:dyDescent="0.25">
      <c r="A17" s="12"/>
      <c r="B17" s="28" t="s">
        <v>120</v>
      </c>
      <c r="C17" s="31" t="s">
        <v>121</v>
      </c>
    </row>
    <row r="18" spans="1:3" ht="15" customHeight="1" x14ac:dyDescent="0.25">
      <c r="A18" s="12"/>
      <c r="B18" s="46" t="s">
        <v>90</v>
      </c>
      <c r="C18" s="47"/>
    </row>
    <row r="19" spans="1:3" ht="15" customHeight="1" x14ac:dyDescent="0.25">
      <c r="A19" s="12"/>
      <c r="B19" s="34" t="s">
        <v>91</v>
      </c>
      <c r="C19" s="48" t="s">
        <v>89</v>
      </c>
    </row>
    <row r="20" spans="1:3" x14ac:dyDescent="0.25">
      <c r="A20" s="12"/>
      <c r="B20" s="34" t="s">
        <v>92</v>
      </c>
      <c r="C20" s="48"/>
    </row>
    <row r="21" spans="1:3" ht="15" customHeight="1" thickBot="1" x14ac:dyDescent="0.3">
      <c r="A21" s="12"/>
      <c r="B21" s="35" t="s">
        <v>93</v>
      </c>
      <c r="C21" s="49"/>
    </row>
    <row r="22" spans="1:3" x14ac:dyDescent="0.25">
      <c r="A22" s="12"/>
    </row>
    <row r="23" spans="1:3" x14ac:dyDescent="0.25">
      <c r="A23" s="12"/>
      <c r="B23" s="13"/>
      <c r="C23" s="13"/>
    </row>
    <row r="27" spans="1:3" x14ac:dyDescent="0.25">
      <c r="C27" s="14"/>
    </row>
  </sheetData>
  <mergeCells count="4">
    <mergeCell ref="B18:C18"/>
    <mergeCell ref="C19:C21"/>
    <mergeCell ref="B5:C5"/>
    <mergeCell ref="B2:C3"/>
  </mergeCells>
  <hyperlinks>
    <hyperlink ref="C7" location="'ОСНОВНІ ЗАСОБИ (ТМЦ)_x000a__x000a__x000a_'!R1C1" display="основні засоби у кількості  273 од."/>
    <hyperlink ref="C19:C21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70" zoomScaleNormal="70" workbookViewId="0">
      <selection activeCell="M19" sqref="M19"/>
    </sheetView>
  </sheetViews>
  <sheetFormatPr defaultRowHeight="15" x14ac:dyDescent="0.25"/>
  <sheetData>
    <row r="1" spans="1:13" ht="15.75" x14ac:dyDescent="0.25">
      <c r="A1" s="54" t="s">
        <v>11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D38" sqref="D38"/>
    </sheetView>
  </sheetViews>
  <sheetFormatPr defaultRowHeight="15" x14ac:dyDescent="0.25"/>
  <cols>
    <col min="2" max="2" width="24.85546875" customWidth="1"/>
    <col min="3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7" x14ac:dyDescent="0.25">
      <c r="A1" s="57" t="s">
        <v>30</v>
      </c>
      <c r="B1" s="57"/>
      <c r="C1" s="57"/>
      <c r="D1" s="57"/>
      <c r="E1" s="57"/>
      <c r="F1" s="57"/>
    </row>
    <row r="2" spans="1:7" x14ac:dyDescent="0.25">
      <c r="A2" s="7" t="s">
        <v>31</v>
      </c>
      <c r="B2" s="7"/>
      <c r="C2" s="58" t="s">
        <v>86</v>
      </c>
      <c r="D2" s="59"/>
      <c r="E2" s="59"/>
      <c r="F2" s="60"/>
    </row>
    <row r="3" spans="1:7" x14ac:dyDescent="0.25">
      <c r="A3" s="61" t="s">
        <v>32</v>
      </c>
      <c r="B3" s="62"/>
      <c r="C3" s="58" t="s">
        <v>87</v>
      </c>
      <c r="D3" s="59"/>
      <c r="E3" s="59"/>
      <c r="F3" s="60"/>
    </row>
    <row r="4" spans="1:7" x14ac:dyDescent="0.25">
      <c r="A4" s="7" t="s">
        <v>33</v>
      </c>
      <c r="B4" s="7"/>
      <c r="C4" s="58" t="s">
        <v>36</v>
      </c>
      <c r="D4" s="59"/>
      <c r="E4" s="59"/>
      <c r="F4" s="60"/>
    </row>
    <row r="5" spans="1:7" s="2" customFormat="1" x14ac:dyDescent="0.25">
      <c r="A5" s="8" t="s">
        <v>39</v>
      </c>
      <c r="B5" s="7"/>
      <c r="C5" s="63" t="s">
        <v>83</v>
      </c>
      <c r="D5" s="64"/>
      <c r="E5" s="64"/>
      <c r="F5" s="65"/>
    </row>
    <row r="6" spans="1:7" s="2" customFormat="1" x14ac:dyDescent="0.25">
      <c r="A6" s="7" t="s">
        <v>40</v>
      </c>
      <c r="B6" s="7"/>
      <c r="C6" s="68" t="s">
        <v>56</v>
      </c>
      <c r="D6" s="68"/>
      <c r="E6" s="68"/>
      <c r="F6" s="68"/>
    </row>
    <row r="7" spans="1:7" s="2" customFormat="1" x14ac:dyDescent="0.25">
      <c r="A7" s="9" t="s">
        <v>84</v>
      </c>
      <c r="B7" s="9"/>
      <c r="C7" s="68" t="s">
        <v>82</v>
      </c>
      <c r="D7" s="68"/>
      <c r="E7" s="68"/>
      <c r="F7" s="68"/>
    </row>
    <row r="8" spans="1:7" x14ac:dyDescent="0.25">
      <c r="A8" s="66"/>
      <c r="B8" s="67"/>
      <c r="C8" s="67"/>
      <c r="D8" s="67"/>
      <c r="E8" s="67"/>
      <c r="F8" s="67"/>
      <c r="G8" s="67"/>
    </row>
    <row r="9" spans="1:7" x14ac:dyDescent="0.25">
      <c r="A9" s="56" t="s">
        <v>17</v>
      </c>
      <c r="B9" s="56"/>
      <c r="C9" s="56"/>
      <c r="D9" s="56"/>
      <c r="E9" s="56"/>
      <c r="F9" s="56"/>
    </row>
    <row r="10" spans="1:7" x14ac:dyDescent="0.25">
      <c r="A10" s="6" t="s">
        <v>12</v>
      </c>
      <c r="B10" s="6" t="s">
        <v>13</v>
      </c>
      <c r="C10" s="6" t="s">
        <v>14</v>
      </c>
      <c r="D10" s="6" t="s">
        <v>15</v>
      </c>
      <c r="E10" s="6" t="s">
        <v>16</v>
      </c>
      <c r="F10" s="6" t="s">
        <v>0</v>
      </c>
    </row>
    <row r="11" spans="1:7" x14ac:dyDescent="0.25">
      <c r="A11" s="1">
        <v>1</v>
      </c>
      <c r="B11" s="4" t="s">
        <v>100</v>
      </c>
      <c r="C11" s="22">
        <v>9443930</v>
      </c>
      <c r="D11" s="5"/>
      <c r="E11" s="3" t="s">
        <v>101</v>
      </c>
      <c r="F11" s="1"/>
    </row>
    <row r="12" spans="1:7" x14ac:dyDescent="0.25">
      <c r="A12" s="1"/>
      <c r="B12" s="4" t="s">
        <v>102</v>
      </c>
      <c r="C12" s="22">
        <v>94405.92</v>
      </c>
      <c r="D12" s="5"/>
      <c r="E12" s="3" t="s">
        <v>101</v>
      </c>
      <c r="F12" s="1"/>
    </row>
    <row r="13" spans="1:7" x14ac:dyDescent="0.25">
      <c r="A13" s="1"/>
      <c r="B13" s="23" t="s">
        <v>103</v>
      </c>
      <c r="C13" s="24">
        <f>C11+C12</f>
        <v>9538335.9199999999</v>
      </c>
      <c r="D13" s="5"/>
      <c r="E13" s="3" t="s">
        <v>104</v>
      </c>
      <c r="F13" s="1"/>
    </row>
    <row r="14" spans="1:7" x14ac:dyDescent="0.25">
      <c r="A14" s="1" t="s">
        <v>105</v>
      </c>
      <c r="B14" s="4" t="s">
        <v>106</v>
      </c>
      <c r="C14" s="22">
        <f>C11-C11*10%</f>
        <v>8499537</v>
      </c>
      <c r="D14" s="5"/>
      <c r="E14" s="3" t="s">
        <v>101</v>
      </c>
      <c r="F14" s="1"/>
    </row>
    <row r="15" spans="1:7" x14ac:dyDescent="0.25">
      <c r="A15" s="1"/>
      <c r="B15" s="4" t="s">
        <v>102</v>
      </c>
      <c r="C15" s="22">
        <f>C12-C12*10%</f>
        <v>84965.327999999994</v>
      </c>
      <c r="D15" s="5"/>
      <c r="E15" s="3" t="s">
        <v>101</v>
      </c>
      <c r="F15" s="1"/>
    </row>
    <row r="16" spans="1:7" x14ac:dyDescent="0.25">
      <c r="A16" s="1"/>
      <c r="B16" s="23" t="s">
        <v>103</v>
      </c>
      <c r="C16" s="24">
        <f>C14+C15</f>
        <v>8584502.3279999997</v>
      </c>
      <c r="D16" s="5"/>
      <c r="E16" s="3" t="s">
        <v>104</v>
      </c>
      <c r="F16" s="1"/>
    </row>
    <row r="17" spans="1:6" x14ac:dyDescent="0.25">
      <c r="A17" s="1" t="s">
        <v>107</v>
      </c>
      <c r="B17" s="4" t="s">
        <v>108</v>
      </c>
      <c r="C17" s="22">
        <f>C11-C11*20%</f>
        <v>7555144</v>
      </c>
      <c r="D17" s="5"/>
      <c r="E17" s="3" t="s">
        <v>101</v>
      </c>
      <c r="F17" s="1"/>
    </row>
    <row r="18" spans="1:6" x14ac:dyDescent="0.25">
      <c r="A18" s="1"/>
      <c r="B18" s="4" t="s">
        <v>102</v>
      </c>
      <c r="C18" s="22">
        <f>C12-C12*20%</f>
        <v>75524.736000000004</v>
      </c>
      <c r="D18" s="5"/>
      <c r="E18" s="3" t="s">
        <v>101</v>
      </c>
      <c r="F18" s="1"/>
    </row>
    <row r="19" spans="1:6" x14ac:dyDescent="0.25">
      <c r="A19" s="1"/>
      <c r="B19" s="23" t="s">
        <v>103</v>
      </c>
      <c r="C19" s="24">
        <f>C17+C18</f>
        <v>7630668.7359999996</v>
      </c>
      <c r="D19" s="5"/>
      <c r="E19" s="3" t="s">
        <v>104</v>
      </c>
      <c r="F19" s="1"/>
    </row>
    <row r="20" spans="1:6" x14ac:dyDescent="0.25">
      <c r="A20" s="1" t="s">
        <v>109</v>
      </c>
      <c r="B20" s="4" t="s">
        <v>110</v>
      </c>
      <c r="C20" s="22">
        <f>C11-C11*30%</f>
        <v>6610751</v>
      </c>
      <c r="D20" s="5"/>
      <c r="E20" s="3" t="s">
        <v>101</v>
      </c>
      <c r="F20" s="1"/>
    </row>
    <row r="21" spans="1:6" x14ac:dyDescent="0.25">
      <c r="A21" s="1"/>
      <c r="B21" s="4" t="s">
        <v>102</v>
      </c>
      <c r="C21" s="22">
        <f>C12-C12*30%</f>
        <v>66084.144</v>
      </c>
      <c r="D21" s="5"/>
      <c r="E21" s="3" t="s">
        <v>101</v>
      </c>
      <c r="F21" s="1"/>
    </row>
    <row r="22" spans="1:6" x14ac:dyDescent="0.25">
      <c r="A22" s="1"/>
      <c r="B22" s="23" t="s">
        <v>103</v>
      </c>
      <c r="C22" s="24">
        <f>C20+C21</f>
        <v>6676835.1440000003</v>
      </c>
      <c r="D22" s="5"/>
      <c r="E22" s="3" t="s">
        <v>104</v>
      </c>
      <c r="F22" s="1"/>
    </row>
    <row r="23" spans="1:6" x14ac:dyDescent="0.25">
      <c r="A23" s="1" t="s">
        <v>111</v>
      </c>
      <c r="B23" s="4" t="s">
        <v>112</v>
      </c>
      <c r="C23" s="22">
        <f>C11-C11*40%</f>
        <v>5666358</v>
      </c>
      <c r="D23" s="5"/>
      <c r="E23" s="3" t="s">
        <v>101</v>
      </c>
      <c r="F23" s="1"/>
    </row>
    <row r="24" spans="1:6" x14ac:dyDescent="0.25">
      <c r="A24" s="1"/>
      <c r="B24" s="4" t="s">
        <v>102</v>
      </c>
      <c r="C24" s="22">
        <f>C12-C12*40%</f>
        <v>56643.551999999996</v>
      </c>
      <c r="D24" s="5"/>
      <c r="E24" s="3" t="s">
        <v>101</v>
      </c>
      <c r="F24" s="1"/>
    </row>
    <row r="25" spans="1:6" x14ac:dyDescent="0.25">
      <c r="A25" s="1"/>
      <c r="B25" s="23" t="s">
        <v>113</v>
      </c>
      <c r="C25" s="24">
        <v>5723001.5499999998</v>
      </c>
      <c r="D25" s="5"/>
      <c r="E25" s="3" t="s">
        <v>104</v>
      </c>
      <c r="F25" s="1"/>
    </row>
    <row r="26" spans="1:6" x14ac:dyDescent="0.25">
      <c r="A26" s="1" t="s">
        <v>114</v>
      </c>
      <c r="B26" s="4" t="s">
        <v>115</v>
      </c>
      <c r="C26" s="22">
        <f>C11-C11*50%</f>
        <v>4721965</v>
      </c>
      <c r="D26" s="5"/>
      <c r="E26" s="3" t="s">
        <v>101</v>
      </c>
      <c r="F26" s="1"/>
    </row>
    <row r="27" spans="1:6" x14ac:dyDescent="0.25">
      <c r="A27" s="1"/>
      <c r="B27" s="4" t="s">
        <v>102</v>
      </c>
      <c r="C27" s="22">
        <f>C12-C12*50%</f>
        <v>47202.96</v>
      </c>
      <c r="D27" s="5"/>
      <c r="E27" s="3" t="s">
        <v>101</v>
      </c>
      <c r="F27" s="1"/>
    </row>
    <row r="28" spans="1:6" x14ac:dyDescent="0.25">
      <c r="A28" s="1"/>
      <c r="B28" s="23" t="s">
        <v>113</v>
      </c>
      <c r="C28" s="24">
        <v>4769167.96</v>
      </c>
      <c r="D28" s="5"/>
      <c r="E28" s="3" t="s">
        <v>104</v>
      </c>
      <c r="F28" s="1"/>
    </row>
    <row r="29" spans="1:6" x14ac:dyDescent="0.25">
      <c r="A29" s="1" t="s">
        <v>116</v>
      </c>
      <c r="B29" s="4" t="s">
        <v>117</v>
      </c>
      <c r="C29" s="22">
        <f>C11-C11*60%</f>
        <v>3777572</v>
      </c>
      <c r="D29" s="5"/>
      <c r="E29" s="3" t="s">
        <v>101</v>
      </c>
      <c r="F29" s="1"/>
    </row>
    <row r="30" spans="1:6" x14ac:dyDescent="0.25">
      <c r="A30" s="1"/>
      <c r="B30" s="4" t="s">
        <v>102</v>
      </c>
      <c r="C30" s="22">
        <f>C12-C12*60%</f>
        <v>37762.368000000002</v>
      </c>
      <c r="D30" s="5"/>
      <c r="E30" s="3" t="s">
        <v>101</v>
      </c>
      <c r="F30" s="1"/>
    </row>
    <row r="31" spans="1:6" x14ac:dyDescent="0.25">
      <c r="A31" s="1"/>
      <c r="B31" s="23" t="s">
        <v>113</v>
      </c>
      <c r="C31" s="24">
        <v>3815334.37</v>
      </c>
      <c r="D31" s="5"/>
      <c r="E31" s="3" t="s">
        <v>104</v>
      </c>
      <c r="F31" s="1"/>
    </row>
    <row r="32" spans="1:6" x14ac:dyDescent="0.25">
      <c r="A32" s="1" t="s">
        <v>118</v>
      </c>
      <c r="B32" s="4" t="s">
        <v>119</v>
      </c>
      <c r="C32" s="22">
        <v>2833179</v>
      </c>
      <c r="D32" s="5"/>
      <c r="E32" s="3" t="s">
        <v>101</v>
      </c>
      <c r="F32" s="1"/>
    </row>
    <row r="33" spans="1:6" x14ac:dyDescent="0.25">
      <c r="A33" s="1"/>
      <c r="B33" s="4" t="s">
        <v>102</v>
      </c>
      <c r="C33" s="22">
        <v>28321.78</v>
      </c>
      <c r="D33" s="5"/>
      <c r="E33" s="3" t="s">
        <v>101</v>
      </c>
      <c r="F33" s="1"/>
    </row>
    <row r="34" spans="1:6" x14ac:dyDescent="0.25">
      <c r="A34" s="1"/>
      <c r="B34" s="23" t="s">
        <v>113</v>
      </c>
      <c r="C34" s="24">
        <v>2861500.78</v>
      </c>
      <c r="D34" s="5"/>
      <c r="E34" s="3" t="s">
        <v>104</v>
      </c>
      <c r="F34" s="1"/>
    </row>
  </sheetData>
  <mergeCells count="10">
    <mergeCell ref="A9:F9"/>
    <mergeCell ref="A1:F1"/>
    <mergeCell ref="C2:F2"/>
    <mergeCell ref="A3:B3"/>
    <mergeCell ref="C3:F3"/>
    <mergeCell ref="C4:F4"/>
    <mergeCell ref="C5:F5"/>
    <mergeCell ref="A8:G8"/>
    <mergeCell ref="C6:F6"/>
    <mergeCell ref="C7:F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view="pageBreakPreview" topLeftCell="A13" zoomScale="60" zoomScaleNormal="100" workbookViewId="0">
      <selection activeCell="G8" sqref="G8"/>
    </sheetView>
  </sheetViews>
  <sheetFormatPr defaultRowHeight="18.75" x14ac:dyDescent="0.25"/>
  <cols>
    <col min="1" max="1" width="9.140625" style="21"/>
    <col min="2" max="2" width="15" style="21" customWidth="1"/>
    <col min="3" max="3" width="50.85546875" style="44" customWidth="1"/>
    <col min="4" max="4" width="17" style="21" customWidth="1"/>
    <col min="5" max="5" width="16.85546875" style="45" customWidth="1"/>
    <col min="6" max="6" width="13.85546875" style="21" customWidth="1"/>
    <col min="7" max="7" width="17.140625" style="21" customWidth="1"/>
    <col min="8" max="8" width="36.140625" style="19" customWidth="1"/>
    <col min="9" max="16384" width="9.140625" style="36"/>
  </cols>
  <sheetData>
    <row r="1" spans="1:8" ht="87.75" customHeight="1" x14ac:dyDescent="0.25">
      <c r="A1" s="73" t="s">
        <v>94</v>
      </c>
      <c r="B1" s="74"/>
      <c r="C1" s="74"/>
      <c r="D1" s="74"/>
      <c r="E1" s="74"/>
      <c r="F1" s="74"/>
      <c r="G1" s="74"/>
      <c r="H1" s="75"/>
    </row>
    <row r="2" spans="1:8" ht="87.75" customHeight="1" x14ac:dyDescent="0.25">
      <c r="A2" s="15" t="s">
        <v>42</v>
      </c>
      <c r="B2" s="15" t="s">
        <v>95</v>
      </c>
      <c r="C2" s="15" t="s">
        <v>43</v>
      </c>
      <c r="D2" s="15" t="s">
        <v>96</v>
      </c>
      <c r="E2" s="16" t="s">
        <v>133</v>
      </c>
      <c r="F2" s="15" t="s">
        <v>134</v>
      </c>
      <c r="G2" s="15" t="s">
        <v>135</v>
      </c>
      <c r="H2" s="15" t="s">
        <v>97</v>
      </c>
    </row>
    <row r="3" spans="1:8" ht="37.5" x14ac:dyDescent="0.25">
      <c r="A3" s="17" t="s">
        <v>45</v>
      </c>
      <c r="B3" s="37" t="s">
        <v>57</v>
      </c>
      <c r="C3" s="38" t="s">
        <v>122</v>
      </c>
      <c r="D3" s="39">
        <v>38083</v>
      </c>
      <c r="E3" s="40">
        <v>0</v>
      </c>
      <c r="F3" s="40">
        <v>4114</v>
      </c>
      <c r="G3" s="40">
        <v>4936.8</v>
      </c>
      <c r="H3" s="18" t="s">
        <v>58</v>
      </c>
    </row>
    <row r="4" spans="1:8" ht="37.5" x14ac:dyDescent="0.25">
      <c r="A4" s="17" t="s">
        <v>46</v>
      </c>
      <c r="B4" s="37" t="s">
        <v>59</v>
      </c>
      <c r="C4" s="38" t="s">
        <v>123</v>
      </c>
      <c r="D4" s="39">
        <v>41740</v>
      </c>
      <c r="E4" s="40">
        <v>0</v>
      </c>
      <c r="F4" s="40">
        <v>4085.17</v>
      </c>
      <c r="G4" s="40">
        <v>4902.2039999999997</v>
      </c>
      <c r="H4" s="18" t="s">
        <v>58</v>
      </c>
    </row>
    <row r="5" spans="1:8" ht="37.5" x14ac:dyDescent="0.25">
      <c r="A5" s="17" t="s">
        <v>47</v>
      </c>
      <c r="B5" s="37" t="s">
        <v>60</v>
      </c>
      <c r="C5" s="38" t="s">
        <v>123</v>
      </c>
      <c r="D5" s="39">
        <v>41740</v>
      </c>
      <c r="E5" s="40">
        <v>0</v>
      </c>
      <c r="F5" s="40">
        <v>4085.17</v>
      </c>
      <c r="G5" s="40">
        <v>4902.2039999999997</v>
      </c>
      <c r="H5" s="18" t="s">
        <v>58</v>
      </c>
    </row>
    <row r="6" spans="1:8" ht="37.5" x14ac:dyDescent="0.25">
      <c r="A6" s="17" t="s">
        <v>48</v>
      </c>
      <c r="B6" s="37" t="s">
        <v>61</v>
      </c>
      <c r="C6" s="38" t="s">
        <v>124</v>
      </c>
      <c r="D6" s="39">
        <v>39168</v>
      </c>
      <c r="E6" s="40">
        <v>0</v>
      </c>
      <c r="F6" s="40">
        <v>4078.19</v>
      </c>
      <c r="G6" s="40">
        <v>4893.8279999999995</v>
      </c>
      <c r="H6" s="18" t="s">
        <v>58</v>
      </c>
    </row>
    <row r="7" spans="1:8" ht="37.5" x14ac:dyDescent="0.25">
      <c r="A7" s="17" t="s">
        <v>49</v>
      </c>
      <c r="B7" s="37" t="s">
        <v>62</v>
      </c>
      <c r="C7" s="38" t="s">
        <v>63</v>
      </c>
      <c r="D7" s="39">
        <v>41593</v>
      </c>
      <c r="E7" s="40">
        <v>524.77</v>
      </c>
      <c r="F7" s="40">
        <v>4077</v>
      </c>
      <c r="G7" s="40">
        <v>4892.3999999999996</v>
      </c>
      <c r="H7" s="18" t="s">
        <v>58</v>
      </c>
    </row>
    <row r="8" spans="1:8" ht="37.5" x14ac:dyDescent="0.25">
      <c r="A8" s="17" t="s">
        <v>50</v>
      </c>
      <c r="B8" s="37" t="s">
        <v>64</v>
      </c>
      <c r="C8" s="38" t="s">
        <v>65</v>
      </c>
      <c r="D8" s="39">
        <v>41740</v>
      </c>
      <c r="E8" s="40">
        <v>0</v>
      </c>
      <c r="F8" s="40">
        <v>4077</v>
      </c>
      <c r="G8" s="40">
        <v>4892.3999999999996</v>
      </c>
      <c r="H8" s="18" t="s">
        <v>58</v>
      </c>
    </row>
    <row r="9" spans="1:8" ht="37.5" x14ac:dyDescent="0.25">
      <c r="A9" s="17" t="s">
        <v>51</v>
      </c>
      <c r="B9" s="37" t="s">
        <v>66</v>
      </c>
      <c r="C9" s="38" t="s">
        <v>125</v>
      </c>
      <c r="D9" s="39">
        <v>41684</v>
      </c>
      <c r="E9" s="40">
        <v>0</v>
      </c>
      <c r="F9" s="40">
        <v>4034.8</v>
      </c>
      <c r="G9" s="40">
        <v>4841.76</v>
      </c>
      <c r="H9" s="18" t="s">
        <v>58</v>
      </c>
    </row>
    <row r="10" spans="1:8" ht="37.5" x14ac:dyDescent="0.25">
      <c r="A10" s="17" t="s">
        <v>52</v>
      </c>
      <c r="B10" s="37" t="s">
        <v>67</v>
      </c>
      <c r="C10" s="38" t="s">
        <v>68</v>
      </c>
      <c r="D10" s="39">
        <v>41684</v>
      </c>
      <c r="E10" s="40">
        <v>0</v>
      </c>
      <c r="F10" s="40">
        <v>4011</v>
      </c>
      <c r="G10" s="40">
        <v>4813.2</v>
      </c>
      <c r="H10" s="18" t="s">
        <v>58</v>
      </c>
    </row>
    <row r="11" spans="1:8" ht="37.5" x14ac:dyDescent="0.25">
      <c r="A11" s="17" t="s">
        <v>53</v>
      </c>
      <c r="B11" s="37" t="s">
        <v>69</v>
      </c>
      <c r="C11" s="38" t="s">
        <v>126</v>
      </c>
      <c r="D11" s="39">
        <v>41593</v>
      </c>
      <c r="E11" s="40">
        <v>0</v>
      </c>
      <c r="F11" s="40">
        <v>3976</v>
      </c>
      <c r="G11" s="40">
        <v>4771.2</v>
      </c>
      <c r="H11" s="18" t="s">
        <v>58</v>
      </c>
    </row>
    <row r="12" spans="1:8" ht="37.5" x14ac:dyDescent="0.25">
      <c r="A12" s="17" t="s">
        <v>1</v>
      </c>
      <c r="B12" s="37" t="s">
        <v>70</v>
      </c>
      <c r="C12" s="38" t="s">
        <v>127</v>
      </c>
      <c r="D12" s="39">
        <v>39688</v>
      </c>
      <c r="E12" s="40">
        <v>0</v>
      </c>
      <c r="F12" s="40">
        <v>3963</v>
      </c>
      <c r="G12" s="40">
        <v>4755.5999999999995</v>
      </c>
      <c r="H12" s="18" t="s">
        <v>58</v>
      </c>
    </row>
    <row r="13" spans="1:8" ht="37.5" x14ac:dyDescent="0.25">
      <c r="A13" s="17" t="s">
        <v>2</v>
      </c>
      <c r="B13" s="37" t="s">
        <v>71</v>
      </c>
      <c r="C13" s="38" t="s">
        <v>128</v>
      </c>
      <c r="D13" s="39">
        <v>41506</v>
      </c>
      <c r="E13" s="40">
        <v>2885.83</v>
      </c>
      <c r="F13" s="40">
        <v>3884</v>
      </c>
      <c r="G13" s="40">
        <v>4660.8</v>
      </c>
      <c r="H13" s="18" t="s">
        <v>58</v>
      </c>
    </row>
    <row r="14" spans="1:8" ht="37.5" x14ac:dyDescent="0.25">
      <c r="A14" s="17" t="s">
        <v>3</v>
      </c>
      <c r="B14" s="37" t="s">
        <v>72</v>
      </c>
      <c r="C14" s="38" t="s">
        <v>73</v>
      </c>
      <c r="D14" s="39">
        <v>41593</v>
      </c>
      <c r="E14" s="40">
        <v>0</v>
      </c>
      <c r="F14" s="40">
        <v>3874</v>
      </c>
      <c r="G14" s="40">
        <v>4648.8</v>
      </c>
      <c r="H14" s="18" t="s">
        <v>58</v>
      </c>
    </row>
    <row r="15" spans="1:8" ht="37.5" x14ac:dyDescent="0.25">
      <c r="A15" s="17" t="s">
        <v>4</v>
      </c>
      <c r="B15" s="37" t="s">
        <v>74</v>
      </c>
      <c r="C15" s="38" t="s">
        <v>129</v>
      </c>
      <c r="D15" s="39">
        <v>41578</v>
      </c>
      <c r="E15" s="40">
        <v>0</v>
      </c>
      <c r="F15" s="40">
        <v>3854</v>
      </c>
      <c r="G15" s="40">
        <v>4624.8</v>
      </c>
      <c r="H15" s="18" t="s">
        <v>58</v>
      </c>
    </row>
    <row r="16" spans="1:8" ht="37.5" x14ac:dyDescent="0.25">
      <c r="A16" s="17" t="s">
        <v>5</v>
      </c>
      <c r="B16" s="37" t="s">
        <v>75</v>
      </c>
      <c r="C16" s="38" t="s">
        <v>129</v>
      </c>
      <c r="D16" s="39">
        <v>41621</v>
      </c>
      <c r="E16" s="40">
        <v>0</v>
      </c>
      <c r="F16" s="40">
        <v>3827</v>
      </c>
      <c r="G16" s="40">
        <v>4592.3999999999996</v>
      </c>
      <c r="H16" s="18" t="s">
        <v>58</v>
      </c>
    </row>
    <row r="17" spans="1:8" ht="37.5" x14ac:dyDescent="0.25">
      <c r="A17" s="17" t="s">
        <v>6</v>
      </c>
      <c r="B17" s="37" t="s">
        <v>76</v>
      </c>
      <c r="C17" s="38" t="s">
        <v>129</v>
      </c>
      <c r="D17" s="39">
        <v>41633</v>
      </c>
      <c r="E17" s="40">
        <v>0</v>
      </c>
      <c r="F17" s="40">
        <v>3827</v>
      </c>
      <c r="G17" s="40">
        <v>4592.3999999999996</v>
      </c>
      <c r="H17" s="18" t="s">
        <v>58</v>
      </c>
    </row>
    <row r="18" spans="1:8" ht="37.5" x14ac:dyDescent="0.25">
      <c r="A18" s="17" t="s">
        <v>7</v>
      </c>
      <c r="B18" s="37" t="s">
        <v>77</v>
      </c>
      <c r="C18" s="38" t="s">
        <v>130</v>
      </c>
      <c r="D18" s="39">
        <v>41684</v>
      </c>
      <c r="E18" s="40">
        <v>0</v>
      </c>
      <c r="F18" s="40">
        <v>3815</v>
      </c>
      <c r="G18" s="40">
        <v>4578</v>
      </c>
      <c r="H18" s="18" t="s">
        <v>58</v>
      </c>
    </row>
    <row r="19" spans="1:8" ht="37.5" x14ac:dyDescent="0.25">
      <c r="A19" s="17" t="s">
        <v>8</v>
      </c>
      <c r="B19" s="37" t="s">
        <v>78</v>
      </c>
      <c r="C19" s="38" t="s">
        <v>79</v>
      </c>
      <c r="D19" s="39">
        <v>38905</v>
      </c>
      <c r="E19" s="40">
        <v>0</v>
      </c>
      <c r="F19" s="40">
        <v>3807</v>
      </c>
      <c r="G19" s="40">
        <v>4568.3999999999996</v>
      </c>
      <c r="H19" s="18" t="s">
        <v>58</v>
      </c>
    </row>
    <row r="20" spans="1:8" ht="37.5" x14ac:dyDescent="0.25">
      <c r="A20" s="17" t="s">
        <v>9</v>
      </c>
      <c r="B20" s="37" t="s">
        <v>80</v>
      </c>
      <c r="C20" s="38" t="s">
        <v>131</v>
      </c>
      <c r="D20" s="39">
        <v>41460</v>
      </c>
      <c r="E20" s="40">
        <v>2750</v>
      </c>
      <c r="F20" s="40">
        <v>3788</v>
      </c>
      <c r="G20" s="40">
        <v>4545.5999999999995</v>
      </c>
      <c r="H20" s="18" t="s">
        <v>58</v>
      </c>
    </row>
    <row r="21" spans="1:8" ht="37.5" x14ac:dyDescent="0.25">
      <c r="A21" s="17" t="s">
        <v>10</v>
      </c>
      <c r="B21" s="37" t="s">
        <v>81</v>
      </c>
      <c r="C21" s="38" t="s">
        <v>132</v>
      </c>
      <c r="D21" s="39">
        <v>38692</v>
      </c>
      <c r="E21" s="40">
        <v>0</v>
      </c>
      <c r="F21" s="40">
        <v>3748</v>
      </c>
      <c r="G21" s="40">
        <v>4497.5999999999995</v>
      </c>
      <c r="H21" s="18" t="s">
        <v>58</v>
      </c>
    </row>
    <row r="22" spans="1:8" x14ac:dyDescent="0.25">
      <c r="A22" s="70" t="s">
        <v>44</v>
      </c>
      <c r="B22" s="71"/>
      <c r="C22" s="71"/>
      <c r="D22" s="72"/>
      <c r="E22" s="42">
        <f t="shared" ref="E22:G22" si="0">SUM(E3:E21)</f>
        <v>6160.6</v>
      </c>
      <c r="F22" s="41">
        <f t="shared" si="0"/>
        <v>74925.33</v>
      </c>
      <c r="G22" s="41">
        <f t="shared" si="0"/>
        <v>89910.396000000008</v>
      </c>
      <c r="H22" s="43"/>
    </row>
    <row r="24" spans="1:8" s="19" customFormat="1" ht="45" customHeight="1" x14ac:dyDescent="0.25">
      <c r="A24" s="69" t="s">
        <v>98</v>
      </c>
      <c r="B24" s="69"/>
      <c r="C24" s="69"/>
      <c r="D24" s="69"/>
      <c r="E24" s="69"/>
      <c r="F24" s="69"/>
      <c r="G24" s="69"/>
      <c r="H24" s="69"/>
    </row>
    <row r="25" spans="1:8" s="19" customFormat="1" x14ac:dyDescent="0.25">
      <c r="A25" s="69" t="s">
        <v>99</v>
      </c>
      <c r="B25" s="69"/>
      <c r="C25" s="69"/>
      <c r="D25" s="69"/>
      <c r="E25" s="69"/>
      <c r="F25" s="69"/>
      <c r="G25" s="69"/>
      <c r="H25" s="69"/>
    </row>
    <row r="26" spans="1:8" s="19" customFormat="1" x14ac:dyDescent="0.25">
      <c r="A26" s="20"/>
      <c r="B26" s="20"/>
      <c r="C26" s="20"/>
      <c r="D26" s="20"/>
      <c r="E26" s="20"/>
      <c r="F26" s="20"/>
      <c r="G26" s="20"/>
      <c r="H26" s="20"/>
    </row>
  </sheetData>
  <mergeCells count="4">
    <mergeCell ref="A25:H25"/>
    <mergeCell ref="A22:D22"/>
    <mergeCell ref="A1:H1"/>
    <mergeCell ref="A24:H24"/>
  </mergeCells>
  <pageMargins left="0.7" right="0.7" top="0.75" bottom="0.75" header="0.3" footer="0.3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ОСНОВНІ ЗАСОБИ (ТМЦ)
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2017-07-31T09:24:41Z</cp:lastPrinted>
  <dcterms:created xsi:type="dcterms:W3CDTF">2015-10-12T12:03:25Z</dcterms:created>
  <dcterms:modified xsi:type="dcterms:W3CDTF">2018-09-13T14:12:03Z</dcterms:modified>
</cp:coreProperties>
</file>